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92.168.20.5\総務部\経理課\契約係\＃新契約係\10_入札参加登録\20_入札参加申請手引\R5-6入札参加資格(随時)\"/>
    </mc:Choice>
  </mc:AlternateContent>
  <bookViews>
    <workbookView xWindow="0" yWindow="0" windowWidth="15330" windowHeight="8895" tabRatio="725"/>
  </bookViews>
  <sheets>
    <sheet name="入力" sheetId="7" r:id="rId1"/>
    <sheet name="申込書" sheetId="10" r:id="rId2"/>
    <sheet name="基本情報" sheetId="1" r:id="rId3"/>
    <sheet name="受付票" sheetId="4" r:id="rId4"/>
    <sheet name="宛名ラベル" sheetId="9" r:id="rId5"/>
    <sheet name="使用印届" sheetId="16" r:id="rId6"/>
    <sheet name="委任状" sheetId="17" r:id="rId7"/>
    <sheet name="変更届" sheetId="14" r:id="rId8"/>
    <sheet name="変更届の注意事項" sheetId="15" r:id="rId9"/>
  </sheets>
  <definedNames>
    <definedName name="consal_sect" localSheetId="0">入力!$AB$58:$AM$59</definedName>
    <definedName name="_xlnm.Print_Area" localSheetId="4">宛名ラベル!$A$2:$K$45</definedName>
    <definedName name="_xlnm.Print_Area" localSheetId="6">委任状!$A$1:$J$47</definedName>
    <definedName name="_xlnm.Print_Area" localSheetId="2">基本情報!$B$1:$J$115</definedName>
    <definedName name="_xlnm.Print_Area" localSheetId="5">使用印届!$A$1:$J$41</definedName>
    <definedName name="_xlnm.Print_Area" localSheetId="3">受付票!$A$1:$M$44</definedName>
    <definedName name="_xlnm.Print_Area" localSheetId="1">申込書!$A$1:$I$39</definedName>
    <definedName name="_xlnm.Print_Area" localSheetId="0">入力!$A$1:$R$124</definedName>
    <definedName name="_xlnm.Print_Area" localSheetId="7">変更届!$B$1:$BD$67</definedName>
    <definedName name="_xlnm.Print_Area" localSheetId="8">変更届の注意事項!$A$2:$AZ$66</definedName>
    <definedName name="touroku_data">入力!$AA$147:$CP$148</definedName>
  </definedNames>
  <calcPr calcId="162913"/>
</workbook>
</file>

<file path=xl/calcChain.xml><?xml version="1.0" encoding="utf-8"?>
<calcChain xmlns="http://schemas.openxmlformats.org/spreadsheetml/2006/main">
  <c r="G86" i="1" l="1"/>
  <c r="E12" i="10" l="1"/>
  <c r="E11" i="10"/>
  <c r="E8" i="10" l="1"/>
  <c r="C11" i="10"/>
  <c r="CP151" i="7" l="1"/>
  <c r="CP148" i="7" s="1"/>
  <c r="B58" i="1" l="1"/>
  <c r="D17" i="9" l="1"/>
  <c r="E43" i="9"/>
  <c r="I40" i="1" l="1"/>
  <c r="F40" i="1"/>
  <c r="C40" i="1"/>
  <c r="G36" i="1"/>
  <c r="I31" i="4" l="1"/>
  <c r="D43" i="9" l="1"/>
  <c r="E40" i="9"/>
  <c r="E44" i="9"/>
  <c r="D22" i="9"/>
  <c r="D21" i="9"/>
  <c r="E41" i="9"/>
  <c r="F18" i="9"/>
  <c r="H17" i="9"/>
  <c r="BV151" i="7"/>
  <c r="BV148" i="7" s="1"/>
  <c r="AN148" i="7" l="1"/>
  <c r="B66" i="1"/>
  <c r="C66" i="1"/>
  <c r="E66" i="1"/>
  <c r="H66" i="1"/>
  <c r="AM59" i="7"/>
  <c r="H16" i="9"/>
  <c r="H22" i="9"/>
  <c r="H23" i="9"/>
  <c r="E2" i="1"/>
  <c r="T13" i="14" s="1"/>
  <c r="I2" i="1"/>
  <c r="I3" i="1"/>
  <c r="J42" i="1" s="1"/>
  <c r="H6" i="1"/>
  <c r="C14" i="1"/>
  <c r="D14" i="1"/>
  <c r="E14" i="1"/>
  <c r="G14" i="1"/>
  <c r="H14" i="1"/>
  <c r="I14" i="1"/>
  <c r="D15" i="1"/>
  <c r="C16" i="4" s="1"/>
  <c r="C17" i="1"/>
  <c r="L18" i="4" s="1"/>
  <c r="G17" i="1"/>
  <c r="C19" i="1"/>
  <c r="D19" i="1"/>
  <c r="F19" i="1"/>
  <c r="I19" i="1"/>
  <c r="C20" i="1"/>
  <c r="D20" i="1"/>
  <c r="F20" i="1"/>
  <c r="I20" i="1"/>
  <c r="C22" i="1"/>
  <c r="D22" i="1"/>
  <c r="E22" i="1"/>
  <c r="G24" i="1"/>
  <c r="G11" i="1" s="1"/>
  <c r="H34" i="1"/>
  <c r="D35" i="1"/>
  <c r="D36" i="1"/>
  <c r="D37" i="1"/>
  <c r="B44" i="1"/>
  <c r="E44" i="1"/>
  <c r="G44" i="1"/>
  <c r="H44" i="1"/>
  <c r="I44" i="1"/>
  <c r="J44" i="1"/>
  <c r="B45" i="1"/>
  <c r="E45" i="1"/>
  <c r="G45" i="1"/>
  <c r="H45" i="1"/>
  <c r="I45" i="1"/>
  <c r="J45" i="1"/>
  <c r="B46" i="1"/>
  <c r="E46" i="1"/>
  <c r="G46" i="1"/>
  <c r="H46" i="1"/>
  <c r="I46" i="1"/>
  <c r="J46" i="1"/>
  <c r="B47" i="1"/>
  <c r="E47" i="1"/>
  <c r="G47" i="1"/>
  <c r="H47" i="1"/>
  <c r="I47" i="1"/>
  <c r="J47" i="1"/>
  <c r="B48" i="1"/>
  <c r="E48" i="1"/>
  <c r="G48" i="1"/>
  <c r="H48" i="1"/>
  <c r="I48" i="1"/>
  <c r="J48" i="1"/>
  <c r="B49" i="1"/>
  <c r="E49" i="1"/>
  <c r="G49" i="1"/>
  <c r="H49" i="1"/>
  <c r="I49" i="1"/>
  <c r="J49" i="1"/>
  <c r="B50" i="1"/>
  <c r="E50" i="1"/>
  <c r="G50" i="1"/>
  <c r="H50" i="1"/>
  <c r="I50" i="1"/>
  <c r="J50" i="1"/>
  <c r="B51" i="1"/>
  <c r="E51" i="1"/>
  <c r="G51" i="1"/>
  <c r="H51" i="1"/>
  <c r="I51" i="1"/>
  <c r="J51" i="1"/>
  <c r="B52" i="1"/>
  <c r="E52" i="1"/>
  <c r="G52" i="1"/>
  <c r="H52" i="1"/>
  <c r="I52" i="1"/>
  <c r="J52" i="1"/>
  <c r="B53" i="1"/>
  <c r="E53" i="1"/>
  <c r="G53" i="1"/>
  <c r="H53" i="1"/>
  <c r="I53" i="1"/>
  <c r="J53" i="1"/>
  <c r="B54" i="1"/>
  <c r="E54" i="1"/>
  <c r="G54" i="1"/>
  <c r="H54" i="1"/>
  <c r="I54" i="1"/>
  <c r="J54" i="1"/>
  <c r="B55" i="1"/>
  <c r="E55" i="1"/>
  <c r="G55" i="1"/>
  <c r="H55" i="1"/>
  <c r="I55" i="1"/>
  <c r="J55" i="1"/>
  <c r="C57" i="1"/>
  <c r="E57" i="1"/>
  <c r="G57" i="1"/>
  <c r="I57" i="1"/>
  <c r="C58" i="1"/>
  <c r="E58" i="1"/>
  <c r="G58" i="1"/>
  <c r="I58" i="1"/>
  <c r="B67" i="1"/>
  <c r="C67" i="1"/>
  <c r="E67" i="1"/>
  <c r="H67" i="1"/>
  <c r="B68" i="1"/>
  <c r="C68" i="1"/>
  <c r="E68" i="1"/>
  <c r="H68" i="1"/>
  <c r="B69" i="1"/>
  <c r="C69" i="1"/>
  <c r="E69" i="1"/>
  <c r="H69" i="1"/>
  <c r="B70" i="1"/>
  <c r="C70" i="1"/>
  <c r="E70" i="1"/>
  <c r="H70" i="1"/>
  <c r="B71" i="1"/>
  <c r="C71" i="1"/>
  <c r="E71" i="1"/>
  <c r="H71" i="1"/>
  <c r="B72" i="1"/>
  <c r="C72" i="1"/>
  <c r="E72" i="1"/>
  <c r="H72" i="1"/>
  <c r="B73" i="1"/>
  <c r="C73" i="1"/>
  <c r="E73" i="1"/>
  <c r="H73" i="1"/>
  <c r="C77" i="1"/>
  <c r="G77" i="1"/>
  <c r="C78" i="1"/>
  <c r="G78" i="1"/>
  <c r="C79" i="1"/>
  <c r="G79" i="1"/>
  <c r="C80" i="1"/>
  <c r="G80" i="1"/>
  <c r="C81" i="1"/>
  <c r="G81" i="1"/>
  <c r="B86" i="1"/>
  <c r="C86" i="1"/>
  <c r="I86" i="1"/>
  <c r="J86" i="1"/>
  <c r="I87" i="1"/>
  <c r="B88" i="1"/>
  <c r="C88" i="1"/>
  <c r="G88" i="1"/>
  <c r="I88" i="1"/>
  <c r="J88" i="1"/>
  <c r="I89" i="1"/>
  <c r="B90" i="1"/>
  <c r="C90" i="1"/>
  <c r="G90" i="1"/>
  <c r="I90" i="1"/>
  <c r="J90" i="1"/>
  <c r="I91" i="1"/>
  <c r="B92" i="1"/>
  <c r="C92" i="1"/>
  <c r="G92" i="1"/>
  <c r="I92" i="1"/>
  <c r="J92" i="1"/>
  <c r="I93" i="1"/>
  <c r="B94" i="1"/>
  <c r="C94" i="1"/>
  <c r="G94" i="1"/>
  <c r="I94" i="1"/>
  <c r="J94" i="1"/>
  <c r="I95" i="1"/>
  <c r="B96" i="1"/>
  <c r="C96" i="1"/>
  <c r="G96" i="1"/>
  <c r="I96" i="1"/>
  <c r="J96" i="1"/>
  <c r="I97" i="1"/>
  <c r="B98" i="1"/>
  <c r="C98" i="1"/>
  <c r="G98" i="1"/>
  <c r="I98" i="1"/>
  <c r="J98" i="1"/>
  <c r="I99" i="1"/>
  <c r="B100" i="1"/>
  <c r="C100" i="1"/>
  <c r="G100" i="1"/>
  <c r="I100" i="1"/>
  <c r="J100" i="1"/>
  <c r="I101" i="1"/>
  <c r="B102" i="1"/>
  <c r="C102" i="1"/>
  <c r="G102" i="1"/>
  <c r="I102" i="1"/>
  <c r="J102" i="1"/>
  <c r="I103" i="1"/>
  <c r="B104" i="1"/>
  <c r="C104" i="1"/>
  <c r="G104" i="1"/>
  <c r="I104" i="1"/>
  <c r="J104" i="1"/>
  <c r="I105" i="1"/>
  <c r="B106" i="1"/>
  <c r="C106" i="1"/>
  <c r="G106" i="1"/>
  <c r="I106" i="1"/>
  <c r="J106" i="1"/>
  <c r="I107" i="1"/>
  <c r="B108" i="1"/>
  <c r="C108" i="1"/>
  <c r="G108" i="1"/>
  <c r="I108" i="1"/>
  <c r="J108" i="1"/>
  <c r="I109" i="1"/>
  <c r="B110" i="1"/>
  <c r="C110" i="1"/>
  <c r="G110" i="1"/>
  <c r="I110" i="1"/>
  <c r="J110" i="1"/>
  <c r="I111" i="1"/>
  <c r="B112" i="1"/>
  <c r="C112" i="1"/>
  <c r="G112" i="1"/>
  <c r="I112" i="1"/>
  <c r="J112" i="1"/>
  <c r="I113" i="1"/>
  <c r="B114" i="1"/>
  <c r="C114" i="1"/>
  <c r="G114" i="1"/>
  <c r="I114" i="1"/>
  <c r="J114" i="1"/>
  <c r="I115" i="1"/>
  <c r="F2" i="10"/>
  <c r="AC14" i="7"/>
  <c r="AC15" i="7" s="1"/>
  <c r="AC16" i="7" s="1"/>
  <c r="AC17" i="7" s="1"/>
  <c r="AC18" i="7" s="1"/>
  <c r="AC19" i="7" s="1"/>
  <c r="AC20" i="7" s="1"/>
  <c r="AC21" i="7" s="1"/>
  <c r="AC22" i="7" s="1"/>
  <c r="AC23" i="7" s="1"/>
  <c r="AC24" i="7" s="1"/>
  <c r="AC25" i="7" s="1"/>
  <c r="AC26" i="7" s="1"/>
  <c r="AC27" i="7" s="1"/>
  <c r="AC28" i="7" s="1"/>
  <c r="AC29" i="7" s="1"/>
  <c r="AC30" i="7" s="1"/>
  <c r="AC31" i="7" s="1"/>
  <c r="AC32" i="7" s="1"/>
  <c r="AC33" i="7" s="1"/>
  <c r="AC34" i="7" s="1"/>
  <c r="AC35" i="7" s="1"/>
  <c r="AC36" i="7" s="1"/>
  <c r="AC37" i="7" s="1"/>
  <c r="AC38" i="7" s="1"/>
  <c r="AC39" i="7" s="1"/>
  <c r="AC40" i="7" s="1"/>
  <c r="AC41" i="7" s="1"/>
  <c r="AC42" i="7" s="1"/>
  <c r="AC43" i="7" s="1"/>
  <c r="AC44" i="7" s="1"/>
  <c r="AB59" i="7"/>
  <c r="AC59" i="7"/>
  <c r="AD59" i="7"/>
  <c r="J66" i="1"/>
  <c r="J67" i="1"/>
  <c r="J68" i="1"/>
  <c r="J69" i="1"/>
  <c r="J70" i="1"/>
  <c r="J71" i="1"/>
  <c r="J72" i="1"/>
  <c r="J73" i="1"/>
  <c r="AB145" i="7"/>
  <c r="AF148" i="7" s="1"/>
  <c r="AA148" i="7"/>
  <c r="AB148" i="7"/>
  <c r="AC148" i="7"/>
  <c r="AD148" i="7"/>
  <c r="AE148" i="7"/>
  <c r="AI148" i="7"/>
  <c r="AJ148" i="7"/>
  <c r="AK148" i="7"/>
  <c r="AM148" i="7"/>
  <c r="AQ148" i="7"/>
  <c r="AK152" i="7"/>
  <c r="AK153" i="7" s="1"/>
  <c r="AL152" i="7"/>
  <c r="AL153" i="7" s="1"/>
  <c r="AO153" i="7"/>
  <c r="AR153" i="7"/>
  <c r="AK154" i="7"/>
  <c r="AK155" i="7" s="1"/>
  <c r="AL154" i="7"/>
  <c r="AL155" i="7" s="1"/>
  <c r="CR161" i="7"/>
  <c r="CR162" i="7" s="1"/>
  <c r="CV161" i="7"/>
  <c r="CV241" i="7" s="1"/>
  <c r="CZ161" i="7"/>
  <c r="CZ168" i="7" s="1"/>
  <c r="DD161" i="7"/>
  <c r="DD166" i="7" s="1"/>
  <c r="DH161" i="7"/>
  <c r="DL161" i="7"/>
  <c r="DL165" i="7" s="1"/>
  <c r="DP161" i="7"/>
  <c r="DT161" i="7"/>
  <c r="DT164" i="7" s="1"/>
  <c r="DX161" i="7"/>
  <c r="DX163" i="7" s="1"/>
  <c r="EB161" i="7"/>
  <c r="EB162" i="7" s="1"/>
  <c r="EF161" i="7"/>
  <c r="EF177" i="7" s="1"/>
  <c r="EJ161" i="7"/>
  <c r="EJ252" i="7" s="1"/>
  <c r="EN161" i="7"/>
  <c r="EN173" i="7" s="1"/>
  <c r="ER161" i="7"/>
  <c r="ER162" i="7" s="1"/>
  <c r="EV161" i="7"/>
  <c r="EV164" i="7" s="1"/>
  <c r="EZ161" i="7"/>
  <c r="FD161" i="7"/>
  <c r="FD162" i="7" s="1"/>
  <c r="FH161" i="7"/>
  <c r="FH164" i="7" s="1"/>
  <c r="FL161" i="7"/>
  <c r="FL163" i="7" s="1"/>
  <c r="FP161" i="7"/>
  <c r="FP178" i="7" s="1"/>
  <c r="FT161" i="7"/>
  <c r="FT181" i="7" s="1"/>
  <c r="DP169" i="7"/>
  <c r="DP172" i="7" s="1"/>
  <c r="G23" i="1"/>
  <c r="C5" i="1"/>
  <c r="BZ154" i="7" l="1"/>
  <c r="BZ155" i="7" s="1"/>
  <c r="AG154" i="7"/>
  <c r="AG155" i="7" s="1"/>
  <c r="J6" i="4"/>
  <c r="BZ152" i="7"/>
  <c r="BZ153" i="7" s="1"/>
  <c r="AG156" i="7"/>
  <c r="AG157" i="7" s="1"/>
  <c r="AG152" i="7"/>
  <c r="AG153" i="7" s="1"/>
  <c r="AS148" i="7"/>
  <c r="AH148" i="7"/>
  <c r="CP152" i="7"/>
  <c r="J83" i="1"/>
  <c r="I11" i="9"/>
  <c r="G15" i="4"/>
  <c r="AL156" i="7"/>
  <c r="H18" i="4"/>
  <c r="AK156" i="7"/>
  <c r="AC45" i="7"/>
  <c r="AC46" i="7" s="1"/>
  <c r="AC47" i="7" s="1"/>
  <c r="AC48" i="7" s="1"/>
  <c r="AC49" i="7" s="1"/>
  <c r="AC50" i="7" s="1"/>
  <c r="AC51" i="7" s="1"/>
  <c r="AC52" i="7" s="1"/>
  <c r="AC53" i="7" s="1"/>
  <c r="BB151" i="7" s="1"/>
  <c r="DH167" i="7"/>
  <c r="DH171" i="7"/>
  <c r="DH175" i="7"/>
  <c r="DH179" i="7"/>
  <c r="DH183" i="7"/>
  <c r="DH187" i="7"/>
  <c r="DH191" i="7"/>
  <c r="DH195" i="7"/>
  <c r="DH199" i="7"/>
  <c r="DH168" i="7"/>
  <c r="DH172" i="7"/>
  <c r="DH176" i="7"/>
  <c r="DH180" i="7"/>
  <c r="DH184" i="7"/>
  <c r="DH188" i="7"/>
  <c r="DH192" i="7"/>
  <c r="DH196" i="7"/>
  <c r="DH200" i="7"/>
  <c r="DH169" i="7"/>
  <c r="DH173" i="7"/>
  <c r="DH177" i="7"/>
  <c r="DH181" i="7"/>
  <c r="DH185" i="7"/>
  <c r="DH189" i="7"/>
  <c r="DH193" i="7"/>
  <c r="DH197" i="7"/>
  <c r="DH201" i="7"/>
  <c r="DH170" i="7"/>
  <c r="DH174" i="7"/>
  <c r="DH178" i="7"/>
  <c r="DH182" i="7"/>
  <c r="DH186" i="7"/>
  <c r="DH190" i="7"/>
  <c r="DH194" i="7"/>
  <c r="DH198" i="7"/>
  <c r="K4" i="4"/>
  <c r="C13" i="14"/>
  <c r="A1" i="10"/>
  <c r="K15" i="4"/>
  <c r="C20" i="4"/>
  <c r="CZ165" i="7"/>
  <c r="CV207" i="7"/>
  <c r="EV163" i="7"/>
  <c r="CZ173" i="7"/>
  <c r="CZ162" i="7"/>
  <c r="CZ163" i="7"/>
  <c r="CZ164" i="7"/>
  <c r="EF171" i="7"/>
  <c r="CZ171" i="7"/>
  <c r="CZ166" i="7"/>
  <c r="CZ170" i="7"/>
  <c r="CZ172" i="7"/>
  <c r="FL164" i="7"/>
  <c r="D9" i="1"/>
  <c r="F9" i="1"/>
  <c r="C7" i="1"/>
  <c r="D12" i="9" s="1"/>
  <c r="C19" i="4"/>
  <c r="G9" i="17" s="1"/>
  <c r="D5" i="4"/>
  <c r="AB17" i="14"/>
  <c r="I9" i="4"/>
  <c r="G30" i="17" s="1"/>
  <c r="C9" i="1"/>
  <c r="I9" i="1"/>
  <c r="F14" i="9" s="1"/>
  <c r="EJ183" i="7"/>
  <c r="EJ256" i="7"/>
  <c r="EJ180" i="7"/>
  <c r="CV217" i="7"/>
  <c r="CV194" i="7"/>
  <c r="CV190" i="7"/>
  <c r="CV237" i="7"/>
  <c r="DL163" i="7"/>
  <c r="CV202" i="7"/>
  <c r="CV227" i="7"/>
  <c r="CR164" i="7"/>
  <c r="DL167" i="7"/>
  <c r="CV182" i="7"/>
  <c r="EN169" i="7"/>
  <c r="EB163" i="7"/>
  <c r="CV196" i="7"/>
  <c r="CV208" i="7"/>
  <c r="CV195" i="7"/>
  <c r="CV238" i="7"/>
  <c r="CV215" i="7"/>
  <c r="CV247" i="7"/>
  <c r="CV212" i="7"/>
  <c r="CV185" i="7"/>
  <c r="EN164" i="7"/>
  <c r="CV246" i="7"/>
  <c r="CV222" i="7"/>
  <c r="CV174" i="7"/>
  <c r="CV254" i="7"/>
  <c r="CV239" i="7"/>
  <c r="CV187" i="7"/>
  <c r="DP173" i="7"/>
  <c r="CV229" i="7"/>
  <c r="CV192" i="7"/>
  <c r="CV204" i="7"/>
  <c r="CV230" i="7"/>
  <c r="DL164" i="7"/>
  <c r="DL166" i="7"/>
  <c r="CV189" i="7"/>
  <c r="CV220" i="7"/>
  <c r="CV211" i="7"/>
  <c r="CV191" i="7"/>
  <c r="CV236" i="7"/>
  <c r="CV255" i="7"/>
  <c r="CV198" i="7"/>
  <c r="CV232" i="7"/>
  <c r="CV201" i="7"/>
  <c r="CV245" i="7"/>
  <c r="CV223" i="7"/>
  <c r="CV243" i="7"/>
  <c r="CV205" i="7"/>
  <c r="CV225" i="7"/>
  <c r="CV234" i="7"/>
  <c r="CV221" i="7"/>
  <c r="CV259" i="7"/>
  <c r="CV188" i="7"/>
  <c r="CV214" i="7"/>
  <c r="CV180" i="7"/>
  <c r="ER164" i="7"/>
  <c r="CV178" i="7"/>
  <c r="EB164" i="7"/>
  <c r="CV252" i="7"/>
  <c r="CV165" i="7"/>
  <c r="CV251" i="7"/>
  <c r="CV253" i="7"/>
  <c r="CV235" i="7"/>
  <c r="CV219" i="7"/>
  <c r="CV213" i="7"/>
  <c r="CV210" i="7"/>
  <c r="CV171" i="7"/>
  <c r="CV179" i="7"/>
  <c r="CV193" i="7"/>
  <c r="CV240" i="7"/>
  <c r="CV163" i="7"/>
  <c r="CV175" i="7"/>
  <c r="CV168" i="7"/>
  <c r="CV162" i="7"/>
  <c r="CV231" i="7"/>
  <c r="CV173" i="7"/>
  <c r="CV164" i="7"/>
  <c r="DL162" i="7"/>
  <c r="DP174" i="7"/>
  <c r="CV206" i="7"/>
  <c r="CV183" i="7"/>
  <c r="CV186" i="7"/>
  <c r="CV176" i="7"/>
  <c r="CV166" i="7"/>
  <c r="CV256" i="7"/>
  <c r="CV216" i="7"/>
  <c r="CV199" i="7"/>
  <c r="CV170" i="7"/>
  <c r="CV172" i="7"/>
  <c r="CV244" i="7"/>
  <c r="CV257" i="7"/>
  <c r="CV226" i="7"/>
  <c r="CR163" i="7"/>
  <c r="FP167" i="7"/>
  <c r="FP171" i="7"/>
  <c r="EJ199" i="7"/>
  <c r="FP184" i="7"/>
  <c r="EN184" i="7"/>
  <c r="EN180" i="7"/>
  <c r="EN199" i="7"/>
  <c r="EN206" i="7"/>
  <c r="EN170" i="7"/>
  <c r="EN167" i="7"/>
  <c r="EN188" i="7"/>
  <c r="EN205" i="7"/>
  <c r="EN196" i="7"/>
  <c r="EN166" i="7"/>
  <c r="EN207" i="7"/>
  <c r="EN190" i="7"/>
  <c r="EN176" i="7"/>
  <c r="FT170" i="7"/>
  <c r="EN163" i="7"/>
  <c r="EN202" i="7"/>
  <c r="EN172" i="7"/>
  <c r="FT188" i="7"/>
  <c r="EN208" i="7"/>
  <c r="EN192" i="7"/>
  <c r="EN197" i="7"/>
  <c r="EN201" i="7"/>
  <c r="EN209" i="7"/>
  <c r="EN195" i="7"/>
  <c r="EN193" i="7"/>
  <c r="EN203" i="7"/>
  <c r="FD163" i="7"/>
  <c r="EN181" i="7"/>
  <c r="EN174" i="7"/>
  <c r="EN178" i="7"/>
  <c r="EN185" i="7"/>
  <c r="FT184" i="7"/>
  <c r="EN186" i="7"/>
  <c r="EN162" i="7"/>
  <c r="EN200" i="7"/>
  <c r="EN189" i="7"/>
  <c r="EN171" i="7"/>
  <c r="EN191" i="7"/>
  <c r="FD164" i="7"/>
  <c r="EN198" i="7"/>
  <c r="EN168" i="7"/>
  <c r="EN175" i="7"/>
  <c r="EN179" i="7"/>
  <c r="EN183" i="7"/>
  <c r="FT163" i="7"/>
  <c r="EJ195" i="7"/>
  <c r="DX164" i="7"/>
  <c r="EJ176" i="7"/>
  <c r="EJ206" i="7"/>
  <c r="EJ216" i="7"/>
  <c r="EJ201" i="7"/>
  <c r="DH165" i="7"/>
  <c r="DD171" i="7"/>
  <c r="FH163" i="7"/>
  <c r="EF163" i="7"/>
  <c r="EF176" i="7"/>
  <c r="EJ220" i="7"/>
  <c r="EJ179" i="7"/>
  <c r="EJ207" i="7"/>
  <c r="DX162" i="7"/>
  <c r="EJ237" i="7"/>
  <c r="EJ188" i="7"/>
  <c r="FH162" i="7"/>
  <c r="FL165" i="7"/>
  <c r="EJ168" i="7"/>
  <c r="DH163" i="7"/>
  <c r="EJ245" i="7"/>
  <c r="FL162" i="7"/>
  <c r="EF173" i="7"/>
  <c r="DD169" i="7"/>
  <c r="DD168" i="7"/>
  <c r="EJ219" i="7"/>
  <c r="EJ198" i="7"/>
  <c r="EJ250" i="7"/>
  <c r="EJ164" i="7"/>
  <c r="DH162" i="7"/>
  <c r="EJ189" i="7"/>
  <c r="FT171" i="7"/>
  <c r="FT176" i="7"/>
  <c r="FT173" i="7"/>
  <c r="EF166" i="7"/>
  <c r="EF178" i="7"/>
  <c r="ER163" i="7"/>
  <c r="FT165" i="7"/>
  <c r="FT185" i="7"/>
  <c r="EF169" i="7"/>
  <c r="EF175" i="7"/>
  <c r="DH166" i="7"/>
  <c r="DT163" i="7"/>
  <c r="DH164" i="7"/>
  <c r="FT177" i="7"/>
  <c r="FT175" i="7"/>
  <c r="FT190" i="7"/>
  <c r="CZ169" i="7"/>
  <c r="FT167" i="7"/>
  <c r="FT183" i="7"/>
  <c r="EF165" i="7"/>
  <c r="EF164" i="7"/>
  <c r="DT162" i="7"/>
  <c r="FT166" i="7"/>
  <c r="FT172" i="7"/>
  <c r="FT182" i="7"/>
  <c r="FT162" i="7"/>
  <c r="FT164" i="7"/>
  <c r="FT187" i="7"/>
  <c r="FT191" i="7"/>
  <c r="EF168" i="7"/>
  <c r="EF174" i="7"/>
  <c r="FT180" i="7"/>
  <c r="FT178" i="7"/>
  <c r="FT186" i="7"/>
  <c r="DD163" i="7"/>
  <c r="DD173" i="7"/>
  <c r="DD178" i="7"/>
  <c r="DD175" i="7"/>
  <c r="DD176" i="7"/>
  <c r="DD170" i="7"/>
  <c r="EJ182" i="7"/>
  <c r="EJ209" i="7"/>
  <c r="EJ177" i="7"/>
  <c r="FP169" i="7"/>
  <c r="DD162" i="7"/>
  <c r="DD182" i="7"/>
  <c r="DD174" i="7"/>
  <c r="EJ186" i="7"/>
  <c r="EJ261" i="7"/>
  <c r="EJ254" i="7"/>
  <c r="EJ181" i="7"/>
  <c r="EJ225" i="7"/>
  <c r="EJ165" i="7"/>
  <c r="EJ232" i="7"/>
  <c r="EJ257" i="7"/>
  <c r="DD172" i="7"/>
  <c r="EJ259" i="7"/>
  <c r="DD179" i="7"/>
  <c r="EJ187" i="7"/>
  <c r="EJ194" i="7"/>
  <c r="EJ221" i="7"/>
  <c r="EJ251" i="7"/>
  <c r="FP174" i="7"/>
  <c r="EJ212" i="7"/>
  <c r="FP172" i="7"/>
  <c r="DP171" i="7"/>
  <c r="DP170" i="7"/>
  <c r="EF170" i="7"/>
  <c r="CZ167" i="7"/>
  <c r="FP175" i="7"/>
  <c r="FP179" i="7"/>
  <c r="FP183" i="7"/>
  <c r="FP163" i="7"/>
  <c r="FP181" i="7"/>
  <c r="FP182" i="7"/>
  <c r="EJ202" i="7"/>
  <c r="EJ243" i="7"/>
  <c r="EJ169" i="7"/>
  <c r="EJ234" i="7"/>
  <c r="EJ241" i="7"/>
  <c r="EJ170" i="7"/>
  <c r="EJ260" i="7"/>
  <c r="EJ231" i="7"/>
  <c r="EJ200" i="7"/>
  <c r="EJ228" i="7"/>
  <c r="EJ235" i="7"/>
  <c r="EJ226" i="7"/>
  <c r="EJ204" i="7"/>
  <c r="EJ191" i="7"/>
  <c r="EJ203" i="7"/>
  <c r="EJ244" i="7"/>
  <c r="EJ217" i="7"/>
  <c r="EJ175" i="7"/>
  <c r="EJ171" i="7"/>
  <c r="EJ222" i="7"/>
  <c r="EJ238" i="7"/>
  <c r="EJ213" i="7"/>
  <c r="EJ162" i="7"/>
  <c r="EJ174" i="7"/>
  <c r="EJ172" i="7"/>
  <c r="DP163" i="7"/>
  <c r="DP164" i="7"/>
  <c r="DD184" i="7"/>
  <c r="EJ236" i="7"/>
  <c r="FP164" i="7"/>
  <c r="FP173" i="7"/>
  <c r="DD181" i="7"/>
  <c r="DD165" i="7"/>
  <c r="DD183" i="7"/>
  <c r="EJ196" i="7"/>
  <c r="EJ230" i="7"/>
  <c r="EJ211" i="7"/>
  <c r="EJ239" i="7"/>
  <c r="EJ253" i="7"/>
  <c r="EJ178" i="7"/>
  <c r="EJ262" i="7"/>
  <c r="EJ214" i="7"/>
  <c r="EJ242" i="7"/>
  <c r="EJ227" i="7"/>
  <c r="EJ184" i="7"/>
  <c r="EJ197" i="7"/>
  <c r="EJ247" i="7"/>
  <c r="EJ215" i="7"/>
  <c r="EJ163" i="7"/>
  <c r="FP177" i="7"/>
  <c r="FP170" i="7"/>
  <c r="FP162" i="7"/>
  <c r="EJ166" i="7"/>
  <c r="EJ192" i="7"/>
  <c r="EJ190" i="7"/>
  <c r="EV162" i="7"/>
  <c r="EZ163" i="7"/>
  <c r="EZ162" i="7"/>
  <c r="EZ164" i="7"/>
  <c r="EJ229" i="7"/>
  <c r="DD177" i="7"/>
  <c r="DD164" i="7"/>
  <c r="EJ248" i="7"/>
  <c r="EJ223" i="7"/>
  <c r="FP168" i="7"/>
  <c r="FP180" i="7"/>
  <c r="EF162" i="7"/>
  <c r="EF172" i="7"/>
  <c r="DD185" i="7"/>
  <c r="DD180" i="7"/>
  <c r="EJ208" i="7"/>
  <c r="EJ205" i="7"/>
  <c r="EJ193" i="7"/>
  <c r="EJ210" i="7"/>
  <c r="EJ224" i="7"/>
  <c r="EJ185" i="7"/>
  <c r="EJ240" i="7"/>
  <c r="EJ173" i="7"/>
  <c r="EJ249" i="7"/>
  <c r="EJ218" i="7"/>
  <c r="EJ255" i="7"/>
  <c r="EJ233" i="7"/>
  <c r="DD167" i="7"/>
  <c r="FP165" i="7"/>
  <c r="FP176" i="7"/>
  <c r="EJ167" i="7"/>
  <c r="FP166" i="7"/>
  <c r="EJ246" i="7"/>
  <c r="EJ258" i="7"/>
  <c r="EF167" i="7"/>
  <c r="FT169" i="7"/>
  <c r="FT189" i="7"/>
  <c r="FT179" i="7"/>
  <c r="FT174" i="7"/>
  <c r="FT168" i="7"/>
  <c r="EN194" i="7"/>
  <c r="EN177" i="7"/>
  <c r="EN204" i="7"/>
  <c r="EN182" i="7"/>
  <c r="EN187" i="7"/>
  <c r="EN165" i="7"/>
  <c r="DP162" i="7"/>
  <c r="CV209" i="7"/>
  <c r="CV169" i="7"/>
  <c r="CV181" i="7"/>
  <c r="CV249" i="7"/>
  <c r="CV218" i="7"/>
  <c r="CV250" i="7"/>
  <c r="CV228" i="7"/>
  <c r="CV258" i="7"/>
  <c r="CV167" i="7"/>
  <c r="CV233" i="7"/>
  <c r="CV184" i="7"/>
  <c r="CV197" i="7"/>
  <c r="CV177" i="7"/>
  <c r="CV224" i="7"/>
  <c r="CV242" i="7"/>
  <c r="CV248" i="7"/>
  <c r="CV203" i="7"/>
  <c r="CV200" i="7"/>
  <c r="G10" i="1"/>
  <c r="BY148" i="7" l="1"/>
  <c r="BY152" i="7"/>
  <c r="E7" i="7" s="1"/>
  <c r="D13" i="9"/>
  <c r="BZ156" i="7"/>
  <c r="BZ157" i="7" s="1"/>
  <c r="BZ148" i="7" s="1"/>
  <c r="AG148" i="7"/>
  <c r="I8" i="4"/>
  <c r="AR152" i="7"/>
  <c r="AR154" i="7" s="1"/>
  <c r="AO152" i="7"/>
  <c r="AO148" i="7" s="1"/>
  <c r="D37" i="9"/>
  <c r="E36" i="9"/>
  <c r="E6" i="7"/>
  <c r="CA148" i="7"/>
  <c r="BA151" i="7"/>
  <c r="AX151" i="7"/>
  <c r="AU151" i="7"/>
  <c r="AY151" i="7"/>
  <c r="AW151" i="7"/>
  <c r="AT151" i="7"/>
  <c r="AZ151" i="7"/>
  <c r="BC151" i="7"/>
  <c r="AV151" i="7"/>
  <c r="L12" i="4"/>
  <c r="A13" i="4"/>
  <c r="G11" i="16" s="1"/>
  <c r="BX148" i="7"/>
  <c r="AK157" i="7"/>
  <c r="AK158" i="7" s="1"/>
  <c r="AL148" i="7" s="1"/>
  <c r="E4" i="7"/>
  <c r="E3" i="1" s="1"/>
  <c r="I41" i="9" s="1"/>
  <c r="AL157" i="7"/>
  <c r="AL158" i="7" s="1"/>
  <c r="C6" i="1" l="1"/>
  <c r="G12" i="17" s="1"/>
  <c r="G24" i="17"/>
  <c r="D11" i="9"/>
  <c r="AO154" i="7"/>
  <c r="E19" i="7" s="1"/>
  <c r="C24" i="1" s="1"/>
  <c r="G14" i="17" s="1"/>
  <c r="E27" i="7"/>
  <c r="AR148" i="7"/>
  <c r="BA148" i="7"/>
  <c r="BA152" i="7" s="1"/>
  <c r="BA153" i="7" s="1"/>
  <c r="G30" i="1" s="1"/>
  <c r="J28" i="4" s="1"/>
  <c r="C11" i="1" l="1"/>
  <c r="E13" i="10" s="1"/>
  <c r="E39" i="9"/>
  <c r="D15" i="9"/>
  <c r="D38" i="9"/>
  <c r="C21" i="4"/>
  <c r="E10" i="10" s="1"/>
  <c r="AP148" i="7"/>
  <c r="AB23" i="14"/>
  <c r="D6" i="4"/>
  <c r="E9" i="10"/>
  <c r="AX148" i="7"/>
  <c r="AX152" i="7" s="1"/>
  <c r="AX153" i="7" s="1"/>
  <c r="C29" i="1" s="1"/>
  <c r="F27" i="4" s="1"/>
  <c r="BB148" i="7"/>
  <c r="BB152" i="7" s="1"/>
  <c r="BB153" i="7" s="1"/>
  <c r="C31" i="1" s="1"/>
  <c r="F29" i="4" s="1"/>
  <c r="AY148" i="7"/>
  <c r="AY152" i="7" s="1"/>
  <c r="AY153" i="7" s="1"/>
  <c r="G29" i="1" s="1"/>
  <c r="J27" i="4" s="1"/>
  <c r="AV148" i="7"/>
  <c r="AV152" i="7" s="1"/>
  <c r="AV153" i="7" s="1"/>
  <c r="C28" i="1" s="1"/>
  <c r="F26" i="4" s="1"/>
  <c r="AW148" i="7"/>
  <c r="AW152" i="7" s="1"/>
  <c r="AW153" i="7" s="1"/>
  <c r="G28" i="1" s="1"/>
  <c r="J26" i="4" s="1"/>
  <c r="AZ148" i="7"/>
  <c r="AZ152" i="7" s="1"/>
  <c r="AZ153" i="7" s="1"/>
  <c r="C30" i="1" s="1"/>
  <c r="F28" i="4" s="1"/>
  <c r="BC148" i="7"/>
  <c r="BC152" i="7" s="1"/>
  <c r="BC153" i="7" s="1"/>
  <c r="G31" i="1" s="1"/>
  <c r="J29" i="4" s="1"/>
  <c r="AU148" i="7"/>
  <c r="AU152" i="7" s="1"/>
  <c r="AU153" i="7" s="1"/>
  <c r="G27" i="1" s="1"/>
  <c r="J25" i="4" s="1"/>
  <c r="AT148" i="7"/>
  <c r="AT152" i="7" s="1"/>
  <c r="AT153" i="7" s="1"/>
  <c r="C27" i="1" s="1"/>
  <c r="F25" i="4" s="1"/>
  <c r="D9" i="4" l="1"/>
  <c r="G17" i="16" s="1"/>
  <c r="G26" i="17"/>
  <c r="G14" i="16"/>
  <c r="AB19" i="14"/>
  <c r="G29" i="17" l="1"/>
</calcChain>
</file>

<file path=xl/sharedStrings.xml><?xml version="1.0" encoding="utf-8"?>
<sst xmlns="http://schemas.openxmlformats.org/spreadsheetml/2006/main" count="1333" uniqueCount="982">
  <si>
    <t>商号又は名称</t>
  </si>
  <si>
    <t>営業所（支店）の名称</t>
  </si>
  <si>
    <t>所　在　地</t>
  </si>
  <si>
    <t>電話番号</t>
  </si>
  <si>
    <t>ＦＡＸ番号</t>
  </si>
  <si>
    <t>資本金</t>
  </si>
  <si>
    <t>件　　　名</t>
  </si>
  <si>
    <t>e-mailｱﾄﾞﾚｽ</t>
  </si>
  <si>
    <t>町名地番</t>
    <rPh sb="0" eb="2">
      <t>チョウメイ</t>
    </rPh>
    <rPh sb="2" eb="4">
      <t>チバン</t>
    </rPh>
    <phoneticPr fontId="2"/>
  </si>
  <si>
    <t>作成日</t>
    <phoneticPr fontId="2"/>
  </si>
  <si>
    <t>市外局番</t>
    <rPh sb="0" eb="2">
      <t>シガイ</t>
    </rPh>
    <rPh sb="2" eb="4">
      <t>キョクバン</t>
    </rPh>
    <phoneticPr fontId="2"/>
  </si>
  <si>
    <t>市内局番</t>
    <rPh sb="0" eb="2">
      <t>シナイ</t>
    </rPh>
    <rPh sb="2" eb="4">
      <t>キョクバン</t>
    </rPh>
    <phoneticPr fontId="2"/>
  </si>
  <si>
    <t>番号</t>
    <rPh sb="0" eb="2">
      <t>バンゴウ</t>
    </rPh>
    <phoneticPr fontId="2"/>
  </si>
  <si>
    <t>郵便番号</t>
    <rPh sb="0" eb="4">
      <t>ユウビンバンゴウ</t>
    </rPh>
    <phoneticPr fontId="2"/>
  </si>
  <si>
    <t>契約者名</t>
    <rPh sb="0" eb="3">
      <t>ケイヤクシャ</t>
    </rPh>
    <rPh sb="3" eb="4">
      <t>メイ</t>
    </rPh>
    <phoneticPr fontId="2"/>
  </si>
  <si>
    <t>都道府県名</t>
    <rPh sb="0" eb="4">
      <t>トドウフケン</t>
    </rPh>
    <rPh sb="4" eb="5">
      <t>メイ</t>
    </rPh>
    <phoneticPr fontId="2"/>
  </si>
  <si>
    <t>区市町村名</t>
    <rPh sb="0" eb="1">
      <t>ク</t>
    </rPh>
    <rPh sb="1" eb="4">
      <t>シチョウソン</t>
    </rPh>
    <rPh sb="4" eb="5">
      <t>メイ</t>
    </rPh>
    <phoneticPr fontId="2"/>
  </si>
  <si>
    <t>申請業種</t>
    <rPh sb="0" eb="2">
      <t>シンセイ</t>
    </rPh>
    <rPh sb="2" eb="4">
      <t>ギョウシュ</t>
    </rPh>
    <phoneticPr fontId="2"/>
  </si>
  <si>
    <r>
      <t xml:space="preserve">請負金額
(千円)
</t>
    </r>
    <r>
      <rPr>
        <sz val="8"/>
        <rFont val="ＭＳ ゴシック"/>
        <family val="3"/>
        <charset val="128"/>
      </rPr>
      <t>消費税込</t>
    </r>
    <phoneticPr fontId="2"/>
  </si>
  <si>
    <t>千　円</t>
    <rPh sb="0" eb="1">
      <t>セン</t>
    </rPh>
    <rPh sb="2" eb="3">
      <t>エン</t>
    </rPh>
    <phoneticPr fontId="2"/>
  </si>
  <si>
    <t>所在地</t>
    <rPh sb="0" eb="3">
      <t>ショザイチ</t>
    </rPh>
    <phoneticPr fontId="2"/>
  </si>
  <si>
    <t>契約年月日
完了年月日</t>
    <rPh sb="6" eb="8">
      <t>カンリョウ</t>
    </rPh>
    <rPh sb="8" eb="11">
      <t>ネンガッピ</t>
    </rPh>
    <phoneticPr fontId="2"/>
  </si>
  <si>
    <t>発　注　者</t>
    <rPh sb="4" eb="5">
      <t>シャ</t>
    </rPh>
    <phoneticPr fontId="2"/>
  </si>
  <si>
    <t>　　ア．親会社と子会社の関係にある場合</t>
    <rPh sb="4" eb="7">
      <t>オヤガイシャ</t>
    </rPh>
    <rPh sb="8" eb="11">
      <t>コガイシャ</t>
    </rPh>
    <rPh sb="12" eb="14">
      <t>カンケイ</t>
    </rPh>
    <rPh sb="17" eb="19">
      <t>バアイ</t>
    </rPh>
    <phoneticPr fontId="2"/>
  </si>
  <si>
    <t>　　イ．親会社を同じくする子会社同士の関係にある場合</t>
    <rPh sb="4" eb="7">
      <t>オヤガイシャ</t>
    </rPh>
    <rPh sb="8" eb="9">
      <t>オナ</t>
    </rPh>
    <rPh sb="13" eb="16">
      <t>コガイシャ</t>
    </rPh>
    <rPh sb="16" eb="18">
      <t>ドウシ</t>
    </rPh>
    <rPh sb="19" eb="21">
      <t>カンケイ</t>
    </rPh>
    <rPh sb="24" eb="26">
      <t>バアイ</t>
    </rPh>
    <phoneticPr fontId="2"/>
  </si>
  <si>
    <t>　　ウ．役員が他の会社の役員を兼ねている場合</t>
    <phoneticPr fontId="2"/>
  </si>
  <si>
    <t>　　（上記の区分に該当するものを下欄に記入してください。）</t>
    <rPh sb="3" eb="5">
      <t>ジョウキ</t>
    </rPh>
    <rPh sb="6" eb="8">
      <t>クブン</t>
    </rPh>
    <rPh sb="16" eb="17">
      <t>シタ</t>
    </rPh>
    <rPh sb="17" eb="18">
      <t>ラン</t>
    </rPh>
    <phoneticPr fontId="2"/>
  </si>
  <si>
    <t>｢関係する会社｣の区分</t>
    <phoneticPr fontId="2"/>
  </si>
  <si>
    <t>代表者名</t>
    <rPh sb="3" eb="4">
      <t>メイ</t>
    </rPh>
    <phoneticPr fontId="2"/>
  </si>
  <si>
    <t>本店所在地</t>
    <rPh sb="0" eb="2">
      <t>ホンテン</t>
    </rPh>
    <phoneticPr fontId="2"/>
  </si>
  <si>
    <t>（裏面に印鑑証明書〔正本〕を、貼り付けてください。）</t>
    <rPh sb="1" eb="3">
      <t>リメン</t>
    </rPh>
    <rPh sb="4" eb="6">
      <t>インカン</t>
    </rPh>
    <rPh sb="6" eb="9">
      <t>ショウメイショ</t>
    </rPh>
    <rPh sb="10" eb="12">
      <t>セイホン</t>
    </rPh>
    <rPh sb="15" eb="16">
      <t>ハ</t>
    </rPh>
    <rPh sb="17" eb="18">
      <t>ツ</t>
    </rPh>
    <phoneticPr fontId="2"/>
  </si>
  <si>
    <t>役職及び代表者</t>
    <rPh sb="0" eb="2">
      <t>ヤクショク</t>
    </rPh>
    <rPh sb="2" eb="3">
      <t>オヨ</t>
    </rPh>
    <rPh sb="4" eb="7">
      <t>ダイヒョウシャ</t>
    </rPh>
    <phoneticPr fontId="2"/>
  </si>
  <si>
    <t>（登記上の所在地）</t>
    <rPh sb="1" eb="3">
      <t>トウキ</t>
    </rPh>
    <rPh sb="3" eb="4">
      <t>ジョウ</t>
    </rPh>
    <rPh sb="5" eb="8">
      <t>ショザイチ</t>
    </rPh>
    <phoneticPr fontId="2"/>
  </si>
  <si>
    <t>電話番号</t>
    <rPh sb="0" eb="2">
      <t>デンワ</t>
    </rPh>
    <rPh sb="2" eb="4">
      <t>バンゴウ</t>
    </rPh>
    <phoneticPr fontId="2"/>
  </si>
  <si>
    <t>e-mailアドレス</t>
    <phoneticPr fontId="2"/>
  </si>
  <si>
    <t>注意事項</t>
    <rPh sb="0" eb="2">
      <t>チュウイ</t>
    </rPh>
    <rPh sb="2" eb="4">
      <t>ジコウ</t>
    </rPh>
    <phoneticPr fontId="2"/>
  </si>
  <si>
    <t>会社名</t>
    <rPh sb="0" eb="3">
      <t>カイシャメイ</t>
    </rPh>
    <phoneticPr fontId="2"/>
  </si>
  <si>
    <t>担当者</t>
    <rPh sb="0" eb="3">
      <t>タントウシャ</t>
    </rPh>
    <phoneticPr fontId="2"/>
  </si>
  <si>
    <t>所属部署</t>
    <rPh sb="0" eb="2">
      <t>ショゾク</t>
    </rPh>
    <rPh sb="2" eb="4">
      <t>ブショ</t>
    </rPh>
    <phoneticPr fontId="2"/>
  </si>
  <si>
    <t>役職</t>
    <rPh sb="0" eb="2">
      <t>ヤクショク</t>
    </rPh>
    <phoneticPr fontId="2"/>
  </si>
  <si>
    <t>氏名</t>
    <rPh sb="0" eb="2">
      <t>シメイ</t>
    </rPh>
    <phoneticPr fontId="2"/>
  </si>
  <si>
    <t>行政書士記入欄（申し込み手続きを行政書士に委任している場合のみ記入）</t>
    <rPh sb="0" eb="2">
      <t>ギョウセイ</t>
    </rPh>
    <rPh sb="2" eb="4">
      <t>ショシ</t>
    </rPh>
    <rPh sb="4" eb="6">
      <t>キニュウ</t>
    </rPh>
    <rPh sb="6" eb="7">
      <t>ラン</t>
    </rPh>
    <rPh sb="8" eb="9">
      <t>モウ</t>
    </rPh>
    <rPh sb="10" eb="11">
      <t>コ</t>
    </rPh>
    <rPh sb="12" eb="14">
      <t>テツヅ</t>
    </rPh>
    <rPh sb="16" eb="18">
      <t>ギョウセイ</t>
    </rPh>
    <rPh sb="18" eb="20">
      <t>ショシ</t>
    </rPh>
    <rPh sb="21" eb="23">
      <t>イニン</t>
    </rPh>
    <rPh sb="27" eb="29">
      <t>バアイ</t>
    </rPh>
    <rPh sb="31" eb="33">
      <t>キニュウ</t>
    </rPh>
    <phoneticPr fontId="2"/>
  </si>
  <si>
    <t>公社と契約をする者</t>
    <rPh sb="0" eb="2">
      <t>コウシャ</t>
    </rPh>
    <rPh sb="3" eb="5">
      <t>ケイヤク</t>
    </rPh>
    <rPh sb="8" eb="9">
      <t>モノ</t>
    </rPh>
    <phoneticPr fontId="2"/>
  </si>
  <si>
    <t>代表者役職氏名</t>
  </si>
  <si>
    <t>法人区分</t>
    <rPh sb="0" eb="2">
      <t>ホウジン</t>
    </rPh>
    <rPh sb="2" eb="4">
      <t>クブン</t>
    </rPh>
    <phoneticPr fontId="2"/>
  </si>
  <si>
    <t>漢字</t>
    <rPh sb="0" eb="2">
      <t>カンジ</t>
    </rPh>
    <phoneticPr fontId="2"/>
  </si>
  <si>
    <t>役職名</t>
    <rPh sb="0" eb="3">
      <t>ヤクショクメイ</t>
    </rPh>
    <phoneticPr fontId="2"/>
  </si>
  <si>
    <t>企業規模</t>
    <rPh sb="0" eb="2">
      <t>キギョウ</t>
    </rPh>
    <rPh sb="2" eb="4">
      <t>キボ</t>
    </rPh>
    <phoneticPr fontId="2"/>
  </si>
  <si>
    <t>業者コード</t>
    <rPh sb="0" eb="2">
      <t>ギョウシャ</t>
    </rPh>
    <phoneticPr fontId="2"/>
  </si>
  <si>
    <r>
      <t xml:space="preserve">請負金額
(千円)
</t>
    </r>
    <r>
      <rPr>
        <sz val="8"/>
        <color indexed="10"/>
        <rFont val="ＭＳ ゴシック"/>
        <family val="3"/>
        <charset val="128"/>
      </rPr>
      <t>消費税込</t>
    </r>
    <phoneticPr fontId="2"/>
  </si>
  <si>
    <t>本店の名称</t>
    <rPh sb="0" eb="2">
      <t>ホンテン</t>
    </rPh>
    <rPh sb="3" eb="5">
      <t>メイショウ</t>
    </rPh>
    <phoneticPr fontId="2"/>
  </si>
  <si>
    <t>実　　印</t>
    <rPh sb="0" eb="1">
      <t>ミ</t>
    </rPh>
    <rPh sb="3" eb="4">
      <t>イン</t>
    </rPh>
    <phoneticPr fontId="2"/>
  </si>
  <si>
    <t>関係会社情報</t>
    <rPh sb="0" eb="2">
      <t>カンケイ</t>
    </rPh>
    <rPh sb="2" eb="4">
      <t>カイシャ</t>
    </rPh>
    <rPh sb="4" eb="6">
      <t>ジョウホウ</t>
    </rPh>
    <phoneticPr fontId="2"/>
  </si>
  <si>
    <t>業者実績</t>
    <rPh sb="0" eb="2">
      <t>ギョウシャ</t>
    </rPh>
    <rPh sb="2" eb="4">
      <t>ジッセキ</t>
    </rPh>
    <phoneticPr fontId="2"/>
  </si>
  <si>
    <t>｢関係する会社｣
の区分</t>
    <phoneticPr fontId="2"/>
  </si>
  <si>
    <t>業者コード</t>
  </si>
  <si>
    <t>都登録番号</t>
  </si>
  <si>
    <t>商号又は名称（漢字）</t>
  </si>
  <si>
    <t>所在地</t>
  </si>
  <si>
    <t>郵便番号</t>
  </si>
  <si>
    <t>ｅ－ｍａｉｌアドレス</t>
  </si>
  <si>
    <t>本店の所在地（都契約先）</t>
  </si>
  <si>
    <t>本店の電話番号</t>
  </si>
  <si>
    <t>代表者・役職名</t>
  </si>
  <si>
    <t>代表者・氏名</t>
  </si>
  <si>
    <t>代理人・役職名</t>
  </si>
  <si>
    <t>代理人・氏名</t>
  </si>
  <si>
    <t>業者区分</t>
  </si>
  <si>
    <t>法人区分</t>
  </si>
  <si>
    <t>契約先（営業先）</t>
  </si>
  <si>
    <t>コード</t>
  </si>
  <si>
    <t>コード名称</t>
  </si>
  <si>
    <t>業種名</t>
  </si>
  <si>
    <t>三多摩</t>
  </si>
  <si>
    <t>千代田区</t>
  </si>
  <si>
    <t>ＩＳＯ９００１</t>
  </si>
  <si>
    <t>工事</t>
  </si>
  <si>
    <t>地元</t>
  </si>
  <si>
    <t>群馬県</t>
  </si>
  <si>
    <t>２３区</t>
  </si>
  <si>
    <t>中央区</t>
  </si>
  <si>
    <t>委託</t>
  </si>
  <si>
    <t>準地元</t>
  </si>
  <si>
    <t>高崎市</t>
  </si>
  <si>
    <t>その他</t>
  </si>
  <si>
    <t>港区</t>
  </si>
  <si>
    <t>物品</t>
  </si>
  <si>
    <t>地元外</t>
  </si>
  <si>
    <t>埼玉県</t>
  </si>
  <si>
    <t>新宿区</t>
  </si>
  <si>
    <t>川越市</t>
  </si>
  <si>
    <t>文京区</t>
  </si>
  <si>
    <t>熊谷市</t>
  </si>
  <si>
    <t>台東区</t>
  </si>
  <si>
    <t>川口市</t>
  </si>
  <si>
    <t>墨田区</t>
  </si>
  <si>
    <t>浦和市</t>
  </si>
  <si>
    <t>江東区</t>
  </si>
  <si>
    <t>大宮市</t>
  </si>
  <si>
    <t>品川区</t>
  </si>
  <si>
    <t>所沢市</t>
  </si>
  <si>
    <t>目黒区</t>
  </si>
  <si>
    <t>与野市</t>
  </si>
  <si>
    <t>大田区</t>
  </si>
  <si>
    <t>越谷市</t>
  </si>
  <si>
    <t>世田谷区</t>
  </si>
  <si>
    <t>入間市</t>
  </si>
  <si>
    <t>渋谷区</t>
  </si>
  <si>
    <t>朝霞市</t>
  </si>
  <si>
    <t>中野区</t>
  </si>
  <si>
    <t>新座市</t>
  </si>
  <si>
    <t>杉並区</t>
  </si>
  <si>
    <t>千葉県</t>
  </si>
  <si>
    <t>豊島区</t>
  </si>
  <si>
    <t>千葉市美浜区</t>
  </si>
  <si>
    <t>北区</t>
  </si>
  <si>
    <t>取締役</t>
  </si>
  <si>
    <t>船橋市</t>
  </si>
  <si>
    <t>荒川区</t>
  </si>
  <si>
    <t>松戸市</t>
  </si>
  <si>
    <t>板橋区</t>
  </si>
  <si>
    <t>野田市</t>
  </si>
  <si>
    <t>練馬区</t>
  </si>
  <si>
    <t>流山市</t>
  </si>
  <si>
    <t>足立区</t>
  </si>
  <si>
    <t>葛飾区</t>
  </si>
  <si>
    <t>江戸川区</t>
  </si>
  <si>
    <t>代表執行役社長</t>
  </si>
  <si>
    <t>八王子市</t>
  </si>
  <si>
    <t>立川市</t>
  </si>
  <si>
    <t>武蔵野市</t>
  </si>
  <si>
    <t>代表執行役</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</si>
  <si>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</si>
  <si>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</si>
  <si>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</si>
  <si>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</si>
  <si>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</si>
  <si>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</si>
  <si>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</si>
  <si>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</si>
  <si>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</si>
  <si>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</si>
  <si>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</si>
  <si>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</si>
  <si>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</si>
  <si>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</si>
  <si>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</si>
  <si>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</si>
  <si>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</si>
  <si>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</si>
  <si>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</si>
  <si>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</si>
  <si>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</si>
  <si>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</si>
  <si>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</si>
  <si>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北海道</t>
  </si>
  <si>
    <t>秋田県</t>
  </si>
  <si>
    <t>宮城県</t>
  </si>
  <si>
    <t>山形県</t>
  </si>
  <si>
    <t>福島県</t>
  </si>
  <si>
    <t>さいたま市</t>
  </si>
  <si>
    <t>茨城県</t>
  </si>
  <si>
    <t>神奈川県</t>
  </si>
  <si>
    <t>川崎市</t>
  </si>
  <si>
    <t>相模原市</t>
  </si>
  <si>
    <t>横浜市</t>
  </si>
  <si>
    <t>栃木県</t>
  </si>
  <si>
    <t>新潟県</t>
  </si>
  <si>
    <t>長野県</t>
  </si>
  <si>
    <t>山梨県</t>
  </si>
  <si>
    <t>西多摩郡瑞穂町</t>
  </si>
  <si>
    <t>岐阜県</t>
  </si>
  <si>
    <t>西多摩郡日の出町</t>
  </si>
  <si>
    <t>富山県</t>
  </si>
  <si>
    <t>西多摩郡檜原村</t>
  </si>
  <si>
    <t>静岡県</t>
  </si>
  <si>
    <t>西多摩郡奥多摩町</t>
  </si>
  <si>
    <t>愛知県</t>
  </si>
  <si>
    <t>石川県</t>
  </si>
  <si>
    <t>福井県</t>
  </si>
  <si>
    <t>横浜市神奈川区</t>
  </si>
  <si>
    <t>京都府</t>
  </si>
  <si>
    <t>横浜市西区</t>
  </si>
  <si>
    <t>大阪府</t>
  </si>
  <si>
    <t>横浜市中区</t>
  </si>
  <si>
    <t>大阪市</t>
  </si>
  <si>
    <t>横浜市南区</t>
  </si>
  <si>
    <t>三重県</t>
  </si>
  <si>
    <t>横浜市保土ヶ谷区</t>
  </si>
  <si>
    <t>兵庫県</t>
  </si>
  <si>
    <t>横浜市戸塚区</t>
  </si>
  <si>
    <t>岡山県</t>
  </si>
  <si>
    <t>横浜市緑区</t>
  </si>
  <si>
    <t>奈良県</t>
  </si>
  <si>
    <t>横浜市瀬谷区</t>
  </si>
  <si>
    <t>和歌山県</t>
  </si>
  <si>
    <t>川崎市幸区</t>
  </si>
  <si>
    <t>広島県</t>
  </si>
  <si>
    <t>川崎市高津区</t>
  </si>
  <si>
    <t>徳島県</t>
  </si>
  <si>
    <t>川崎市多摩区</t>
  </si>
  <si>
    <t>香川県</t>
  </si>
  <si>
    <t>川崎市宮前区</t>
  </si>
  <si>
    <t>愛媛県</t>
  </si>
  <si>
    <t>川崎市麻生区</t>
  </si>
  <si>
    <t>高知県</t>
  </si>
  <si>
    <t>鎌倉市</t>
  </si>
  <si>
    <t>鳥取県</t>
  </si>
  <si>
    <t>藤沢市</t>
  </si>
  <si>
    <t>島根県</t>
  </si>
  <si>
    <t>山口県</t>
  </si>
  <si>
    <t>福岡県</t>
  </si>
  <si>
    <t>甲府市</t>
  </si>
  <si>
    <t>長崎県</t>
  </si>
  <si>
    <t>東八代郡御坂町</t>
  </si>
  <si>
    <t>鹿児島県</t>
  </si>
  <si>
    <t>西八代郡市川大門町</t>
  </si>
  <si>
    <t>大分県</t>
  </si>
  <si>
    <t>中巨摩郡若草町</t>
  </si>
  <si>
    <t>宮崎県</t>
  </si>
  <si>
    <t>■項番 7</t>
    <rPh sb="1" eb="3">
      <t>コウバン</t>
    </rPh>
    <phoneticPr fontId="2"/>
  </si>
  <si>
    <t>■項番12</t>
    <rPh sb="1" eb="3">
      <t>コウバン</t>
    </rPh>
    <phoneticPr fontId="2"/>
  </si>
  <si>
    <t>■項番15</t>
    <rPh sb="1" eb="3">
      <t>コウバン</t>
    </rPh>
    <phoneticPr fontId="2"/>
  </si>
  <si>
    <t>■項番17</t>
    <rPh sb="1" eb="3">
      <t>コウバン</t>
    </rPh>
    <phoneticPr fontId="2"/>
  </si>
  <si>
    <t>代理人・役職名</t>
    <rPh sb="0" eb="3">
      <t>ダイリニン</t>
    </rPh>
    <phoneticPr fontId="2"/>
  </si>
  <si>
    <t>■項番19</t>
    <rPh sb="1" eb="3">
      <t>コウバン</t>
    </rPh>
    <phoneticPr fontId="2"/>
  </si>
  <si>
    <t>■項番20</t>
    <rPh sb="1" eb="3">
      <t>コウバン</t>
    </rPh>
    <phoneticPr fontId="2"/>
  </si>
  <si>
    <t>取得情報</t>
    <rPh sb="0" eb="2">
      <t>シュトク</t>
    </rPh>
    <rPh sb="2" eb="4">
      <t>ジョウホウ</t>
    </rPh>
    <phoneticPr fontId="2"/>
  </si>
  <si>
    <t>■項番21</t>
    <rPh sb="1" eb="3">
      <t>コウバン</t>
    </rPh>
    <phoneticPr fontId="2"/>
  </si>
  <si>
    <t>業者区分</t>
    <rPh sb="0" eb="2">
      <t>ギョウシャ</t>
    </rPh>
    <rPh sb="2" eb="4">
      <t>クブン</t>
    </rPh>
    <phoneticPr fontId="2"/>
  </si>
  <si>
    <t>■項番22</t>
    <rPh sb="1" eb="3">
      <t>コウバン</t>
    </rPh>
    <phoneticPr fontId="2"/>
  </si>
  <si>
    <t>前株／後株</t>
    <rPh sb="0" eb="1">
      <t>マエ</t>
    </rPh>
    <rPh sb="1" eb="2">
      <t>カブ</t>
    </rPh>
    <rPh sb="3" eb="4">
      <t>アト</t>
    </rPh>
    <rPh sb="4" eb="5">
      <t>カブ</t>
    </rPh>
    <phoneticPr fontId="2"/>
  </si>
  <si>
    <t>■項番23</t>
    <rPh sb="1" eb="3">
      <t>コウバン</t>
    </rPh>
    <phoneticPr fontId="2"/>
  </si>
  <si>
    <t>■項番24</t>
    <rPh sb="1" eb="3">
      <t>コウバン</t>
    </rPh>
    <phoneticPr fontId="2"/>
  </si>
  <si>
    <t>地元企業</t>
    <rPh sb="0" eb="2">
      <t>ジモト</t>
    </rPh>
    <rPh sb="2" eb="4">
      <t>キギョウ</t>
    </rPh>
    <phoneticPr fontId="2"/>
  </si>
  <si>
    <t>■項番25</t>
    <rPh sb="1" eb="3">
      <t>コウバン</t>
    </rPh>
    <phoneticPr fontId="2"/>
  </si>
  <si>
    <t>■項番28</t>
    <rPh sb="1" eb="3">
      <t>コウバン</t>
    </rPh>
    <phoneticPr fontId="2"/>
  </si>
  <si>
    <t>契約先（営業先）</t>
    <rPh sb="0" eb="3">
      <t>ケイヤクサキ</t>
    </rPh>
    <rPh sb="4" eb="6">
      <t>エイギョウ</t>
    </rPh>
    <rPh sb="6" eb="7">
      <t>サキ</t>
    </rPh>
    <phoneticPr fontId="2"/>
  </si>
  <si>
    <t>区分</t>
    <rPh sb="0" eb="2">
      <t>クブン</t>
    </rPh>
    <phoneticPr fontId="2"/>
  </si>
  <si>
    <t>大企業</t>
    <rPh sb="0" eb="3">
      <t>ダイキギョウ</t>
    </rPh>
    <phoneticPr fontId="2"/>
  </si>
  <si>
    <t>中小企業</t>
    <rPh sb="0" eb="2">
      <t>チュウショウ</t>
    </rPh>
    <rPh sb="2" eb="4">
      <t>キギョウ</t>
    </rPh>
    <phoneticPr fontId="2"/>
  </si>
  <si>
    <t>新規登録</t>
    <rPh sb="0" eb="2">
      <t>シンキ</t>
    </rPh>
    <rPh sb="2" eb="4">
      <t>トウロク</t>
    </rPh>
    <phoneticPr fontId="2"/>
  </si>
  <si>
    <t>継続登録</t>
    <rPh sb="0" eb="2">
      <t>ケイゾク</t>
    </rPh>
    <rPh sb="2" eb="4">
      <t>トウロク</t>
    </rPh>
    <phoneticPr fontId="2"/>
  </si>
  <si>
    <t>新規継続</t>
    <rPh sb="0" eb="2">
      <t>シンキ</t>
    </rPh>
    <rPh sb="2" eb="4">
      <t>ケイゾク</t>
    </rPh>
    <phoneticPr fontId="2"/>
  </si>
  <si>
    <t>コード</t>
    <phoneticPr fontId="2"/>
  </si>
  <si>
    <t>コード</t>
    <phoneticPr fontId="2"/>
  </si>
  <si>
    <t>一般</t>
    <rPh sb="0" eb="2">
      <t>イッパン</t>
    </rPh>
    <phoneticPr fontId="2"/>
  </si>
  <si>
    <t>特定</t>
    <rPh sb="0" eb="2">
      <t>トクテイ</t>
    </rPh>
    <phoneticPr fontId="2"/>
  </si>
  <si>
    <t>許可区分1</t>
    <rPh sb="0" eb="2">
      <t>キョカ</t>
    </rPh>
    <rPh sb="2" eb="4">
      <t>クブン</t>
    </rPh>
    <phoneticPr fontId="2"/>
  </si>
  <si>
    <t>許可者1</t>
    <rPh sb="0" eb="2">
      <t>キョカ</t>
    </rPh>
    <rPh sb="2" eb="3">
      <t>シャ</t>
    </rPh>
    <phoneticPr fontId="2"/>
  </si>
  <si>
    <t>国土交通大臣</t>
    <rPh sb="0" eb="2">
      <t>コクド</t>
    </rPh>
    <rPh sb="2" eb="4">
      <t>コウツウ</t>
    </rPh>
    <rPh sb="4" eb="6">
      <t>ダイジン</t>
    </rPh>
    <phoneticPr fontId="2"/>
  </si>
  <si>
    <t>都道府県知事</t>
    <rPh sb="0" eb="4">
      <t>トドウフケン</t>
    </rPh>
    <rPh sb="4" eb="6">
      <t>チジ</t>
    </rPh>
    <phoneticPr fontId="2"/>
  </si>
  <si>
    <t>東京都</t>
    <rPh sb="0" eb="2">
      <t>トウキョウ</t>
    </rPh>
    <rPh sb="2" eb="3">
      <t>ト</t>
    </rPh>
    <phoneticPr fontId="2"/>
  </si>
  <si>
    <t>許可者2</t>
    <rPh sb="0" eb="2">
      <t>キョカ</t>
    </rPh>
    <rPh sb="2" eb="3">
      <t>シャ</t>
    </rPh>
    <phoneticPr fontId="2"/>
  </si>
  <si>
    <t>許可区分2</t>
    <rPh sb="0" eb="2">
      <t>キョカ</t>
    </rPh>
    <rPh sb="2" eb="4">
      <t>クブン</t>
    </rPh>
    <phoneticPr fontId="2"/>
  </si>
  <si>
    <t>登録級</t>
    <rPh sb="0" eb="2">
      <t>トウロク</t>
    </rPh>
    <rPh sb="2" eb="3">
      <t>キュウ</t>
    </rPh>
    <phoneticPr fontId="2"/>
  </si>
  <si>
    <t>登録都道府県</t>
    <rPh sb="0" eb="2">
      <t>トウロク</t>
    </rPh>
    <rPh sb="2" eb="6">
      <t>トドウフケン</t>
    </rPh>
    <phoneticPr fontId="2"/>
  </si>
  <si>
    <t>１級</t>
    <rPh sb="1" eb="2">
      <t>キュウ</t>
    </rPh>
    <phoneticPr fontId="2"/>
  </si>
  <si>
    <t>２級</t>
    <rPh sb="1" eb="2">
      <t>キュウ</t>
    </rPh>
    <phoneticPr fontId="2"/>
  </si>
  <si>
    <t>神奈川県</t>
    <rPh sb="0" eb="4">
      <t>カナガワケン</t>
    </rPh>
    <phoneticPr fontId="2"/>
  </si>
  <si>
    <t>千葉県</t>
    <rPh sb="0" eb="3">
      <t>チバケン</t>
    </rPh>
    <phoneticPr fontId="2"/>
  </si>
  <si>
    <t>埼玉県</t>
    <rPh sb="0" eb="3">
      <t>サイタマケン</t>
    </rPh>
    <phoneticPr fontId="2"/>
  </si>
  <si>
    <t>山梨県</t>
    <rPh sb="0" eb="3">
      <t>ヤマナシケン</t>
    </rPh>
    <phoneticPr fontId="2"/>
  </si>
  <si>
    <t>群馬県</t>
    <rPh sb="0" eb="3">
      <t>グンマケン</t>
    </rPh>
    <phoneticPr fontId="2"/>
  </si>
  <si>
    <t>栃木県</t>
    <rPh sb="0" eb="3">
      <t>トチギケン</t>
    </rPh>
    <phoneticPr fontId="2"/>
  </si>
  <si>
    <t>茨城県</t>
    <rPh sb="0" eb="3">
      <t>イバラキケン</t>
    </rPh>
    <phoneticPr fontId="2"/>
  </si>
  <si>
    <t>長野県</t>
    <rPh sb="0" eb="3">
      <t>ナガノケン</t>
    </rPh>
    <phoneticPr fontId="2"/>
  </si>
  <si>
    <t>静岡県</t>
    <rPh sb="0" eb="3">
      <t>シズオカケン</t>
    </rPh>
    <phoneticPr fontId="2"/>
  </si>
  <si>
    <t>北海道</t>
    <rPh sb="0" eb="3">
      <t>ホッカイドウ</t>
    </rPh>
    <phoneticPr fontId="2"/>
  </si>
  <si>
    <t>青森県</t>
    <rPh sb="0" eb="3">
      <t>アオモリケン</t>
    </rPh>
    <phoneticPr fontId="2"/>
  </si>
  <si>
    <t>秋田県</t>
    <rPh sb="0" eb="3">
      <t>アキタケン</t>
    </rPh>
    <phoneticPr fontId="2"/>
  </si>
  <si>
    <t>山形県</t>
    <rPh sb="0" eb="2">
      <t>ヤマガタ</t>
    </rPh>
    <rPh sb="2" eb="3">
      <t>ケン</t>
    </rPh>
    <phoneticPr fontId="2"/>
  </si>
  <si>
    <t>岩手県</t>
    <rPh sb="0" eb="3">
      <t>イワテケン</t>
    </rPh>
    <phoneticPr fontId="2"/>
  </si>
  <si>
    <t>新潟県</t>
    <rPh sb="0" eb="3">
      <t>ニイガタケン</t>
    </rPh>
    <phoneticPr fontId="2"/>
  </si>
  <si>
    <t>福島県</t>
    <rPh sb="0" eb="3">
      <t>フクシマケン</t>
    </rPh>
    <phoneticPr fontId="2"/>
  </si>
  <si>
    <t>富山県</t>
    <rPh sb="0" eb="3">
      <t>トヤマケン</t>
    </rPh>
    <phoneticPr fontId="2"/>
  </si>
  <si>
    <t>岐阜県</t>
    <rPh sb="0" eb="3">
      <t>ギフケン</t>
    </rPh>
    <phoneticPr fontId="2"/>
  </si>
  <si>
    <t>愛知県</t>
    <rPh sb="0" eb="3">
      <t>アイチケン</t>
    </rPh>
    <phoneticPr fontId="2"/>
  </si>
  <si>
    <t>福井県</t>
    <rPh sb="0" eb="3">
      <t>フクイケン</t>
    </rPh>
    <phoneticPr fontId="2"/>
  </si>
  <si>
    <t>奈良県</t>
    <rPh sb="0" eb="3">
      <t>ナラケン</t>
    </rPh>
    <phoneticPr fontId="2"/>
  </si>
  <si>
    <t>三重県</t>
    <rPh sb="0" eb="3">
      <t>ミエケン</t>
    </rPh>
    <phoneticPr fontId="2"/>
  </si>
  <si>
    <t>和歌山県</t>
    <rPh sb="0" eb="4">
      <t>ワカヤマケン</t>
    </rPh>
    <phoneticPr fontId="2"/>
  </si>
  <si>
    <t>京都府</t>
    <rPh sb="0" eb="3">
      <t>キョウトフ</t>
    </rPh>
    <phoneticPr fontId="2"/>
  </si>
  <si>
    <t>大阪府</t>
    <rPh sb="0" eb="3">
      <t>オオサカフ</t>
    </rPh>
    <phoneticPr fontId="2"/>
  </si>
  <si>
    <t>兵庫県</t>
    <rPh sb="0" eb="3">
      <t>ヒョウゴケン</t>
    </rPh>
    <phoneticPr fontId="2"/>
  </si>
  <si>
    <t>岡山県</t>
    <rPh sb="0" eb="3">
      <t>オカヤマケン</t>
    </rPh>
    <phoneticPr fontId="2"/>
  </si>
  <si>
    <t>島根県</t>
    <rPh sb="0" eb="3">
      <t>シマネケン</t>
    </rPh>
    <phoneticPr fontId="2"/>
  </si>
  <si>
    <t>鳥取県</t>
    <rPh sb="0" eb="3">
      <t>トットリケン</t>
    </rPh>
    <phoneticPr fontId="2"/>
  </si>
  <si>
    <t>広島県</t>
    <rPh sb="0" eb="3">
      <t>ヒロシマケン</t>
    </rPh>
    <phoneticPr fontId="2"/>
  </si>
  <si>
    <t>山口県</t>
    <rPh sb="0" eb="2">
      <t>ヤマグチ</t>
    </rPh>
    <rPh sb="2" eb="3">
      <t>ケン</t>
    </rPh>
    <phoneticPr fontId="2"/>
  </si>
  <si>
    <t>愛媛県</t>
    <rPh sb="0" eb="3">
      <t>エヒメケン</t>
    </rPh>
    <phoneticPr fontId="2"/>
  </si>
  <si>
    <t>香川県</t>
    <rPh sb="0" eb="3">
      <t>カガワケン</t>
    </rPh>
    <phoneticPr fontId="2"/>
  </si>
  <si>
    <t>徳島県</t>
    <rPh sb="0" eb="3">
      <t>トクシマケン</t>
    </rPh>
    <phoneticPr fontId="2"/>
  </si>
  <si>
    <t>高知県</t>
    <rPh sb="0" eb="3">
      <t>コウチケン</t>
    </rPh>
    <phoneticPr fontId="2"/>
  </si>
  <si>
    <t>福岡県</t>
    <rPh sb="0" eb="3">
      <t>フクオカケン</t>
    </rPh>
    <phoneticPr fontId="2"/>
  </si>
  <si>
    <t>長崎県</t>
    <rPh sb="0" eb="3">
      <t>ナガサキケン</t>
    </rPh>
    <phoneticPr fontId="2"/>
  </si>
  <si>
    <t>大分県</t>
    <rPh sb="0" eb="2">
      <t>オオイタ</t>
    </rPh>
    <rPh sb="2" eb="3">
      <t>ケン</t>
    </rPh>
    <phoneticPr fontId="2"/>
  </si>
  <si>
    <t>熊本県</t>
    <rPh sb="0" eb="3">
      <t>クマモトケン</t>
    </rPh>
    <phoneticPr fontId="2"/>
  </si>
  <si>
    <t>鹿児島県</t>
    <rPh sb="0" eb="4">
      <t>カゴシマケン</t>
    </rPh>
    <phoneticPr fontId="2"/>
  </si>
  <si>
    <t>沖縄県</t>
    <rPh sb="0" eb="3">
      <t>オキナワケン</t>
    </rPh>
    <phoneticPr fontId="2"/>
  </si>
  <si>
    <t>石川県</t>
    <rPh sb="0" eb="3">
      <t>イシカワケン</t>
    </rPh>
    <phoneticPr fontId="2"/>
  </si>
  <si>
    <t>宮城県</t>
    <rPh sb="0" eb="3">
      <t>ミヤギケン</t>
    </rPh>
    <phoneticPr fontId="2"/>
  </si>
  <si>
    <t>滋賀県</t>
    <rPh sb="0" eb="3">
      <t>シガケン</t>
    </rPh>
    <phoneticPr fontId="2"/>
  </si>
  <si>
    <t>佐賀県</t>
    <rPh sb="0" eb="3">
      <t>サガケン</t>
    </rPh>
    <phoneticPr fontId="2"/>
  </si>
  <si>
    <t>宮崎県</t>
    <rPh sb="0" eb="3">
      <t>ミヤザキケン</t>
    </rPh>
    <phoneticPr fontId="2"/>
  </si>
  <si>
    <t>許可都道府県1</t>
    <rPh sb="0" eb="2">
      <t>キョカ</t>
    </rPh>
    <rPh sb="2" eb="6">
      <t>トドウフケン</t>
    </rPh>
    <phoneticPr fontId="2"/>
  </si>
  <si>
    <t>許可都道府県2</t>
    <rPh sb="0" eb="2">
      <t>キョカ</t>
    </rPh>
    <rPh sb="2" eb="6">
      <t>トドウフケン</t>
    </rPh>
    <phoneticPr fontId="2"/>
  </si>
  <si>
    <t>有</t>
    <rPh sb="0" eb="1">
      <t>ア</t>
    </rPh>
    <phoneticPr fontId="2"/>
  </si>
  <si>
    <t>無</t>
    <rPh sb="0" eb="1">
      <t>ナ</t>
    </rPh>
    <phoneticPr fontId="2"/>
  </si>
  <si>
    <t>ア</t>
    <phoneticPr fontId="2"/>
  </si>
  <si>
    <t>イ</t>
    <phoneticPr fontId="2"/>
  </si>
  <si>
    <t>ウ</t>
    <phoneticPr fontId="2"/>
  </si>
  <si>
    <t>23区</t>
    <rPh sb="2" eb="3">
      <t>ク</t>
    </rPh>
    <phoneticPr fontId="2"/>
  </si>
  <si>
    <t>多摩</t>
    <rPh sb="0" eb="2">
      <t>タマ</t>
    </rPh>
    <phoneticPr fontId="2"/>
  </si>
  <si>
    <t>都内</t>
    <rPh sb="0" eb="2">
      <t>トナイ</t>
    </rPh>
    <phoneticPr fontId="2"/>
  </si>
  <si>
    <t>都内判定</t>
    <rPh sb="0" eb="2">
      <t>トナイ</t>
    </rPh>
    <rPh sb="2" eb="4">
      <t>ハンテイ</t>
    </rPh>
    <phoneticPr fontId="2"/>
  </si>
  <si>
    <t>23区判定</t>
    <rPh sb="2" eb="3">
      <t>ク</t>
    </rPh>
    <rPh sb="3" eb="5">
      <t>ハンテイ</t>
    </rPh>
    <phoneticPr fontId="2"/>
  </si>
  <si>
    <t>多摩判定</t>
    <rPh sb="0" eb="2">
      <t>タマ</t>
    </rPh>
    <rPh sb="2" eb="4">
      <t>ハンテイ</t>
    </rPh>
    <phoneticPr fontId="2"/>
  </si>
  <si>
    <t>都道府県</t>
    <rPh sb="0" eb="4">
      <t>トドウフケン</t>
    </rPh>
    <phoneticPr fontId="2"/>
  </si>
  <si>
    <t>市町村</t>
    <rPh sb="0" eb="3">
      <t>シチョウソン</t>
    </rPh>
    <phoneticPr fontId="2"/>
  </si>
  <si>
    <t>都道府県判定</t>
    <rPh sb="0" eb="4">
      <t>トドウフケン</t>
    </rPh>
    <rPh sb="4" eb="6">
      <t>ハンテイ</t>
    </rPh>
    <phoneticPr fontId="2"/>
  </si>
  <si>
    <t>市町村判定</t>
    <rPh sb="0" eb="3">
      <t>シチョウソン</t>
    </rPh>
    <rPh sb="3" eb="5">
      <t>ハンテイ</t>
    </rPh>
    <phoneticPr fontId="2"/>
  </si>
  <si>
    <t>判定結果</t>
    <rPh sb="0" eb="2">
      <t>ハンテイ</t>
    </rPh>
    <rPh sb="2" eb="4">
      <t>ケッカ</t>
    </rPh>
    <phoneticPr fontId="2"/>
  </si>
  <si>
    <t>コード照合</t>
    <rPh sb="3" eb="5">
      <t>ショウゴウ</t>
    </rPh>
    <phoneticPr fontId="2"/>
  </si>
  <si>
    <t>本社・支店区分</t>
    <rPh sb="0" eb="2">
      <t>ホンシャ</t>
    </rPh>
    <rPh sb="3" eb="5">
      <t>シテン</t>
    </rPh>
    <rPh sb="5" eb="7">
      <t>クブン</t>
    </rPh>
    <phoneticPr fontId="2"/>
  </si>
  <si>
    <t>役職コード</t>
    <rPh sb="0" eb="2">
      <t>ヤクショク</t>
    </rPh>
    <phoneticPr fontId="2"/>
  </si>
  <si>
    <t>その他</t>
    <rPh sb="2" eb="3">
      <t>タ</t>
    </rPh>
    <phoneticPr fontId="2"/>
  </si>
  <si>
    <t>選択</t>
    <rPh sb="0" eb="2">
      <t>センタク</t>
    </rPh>
    <phoneticPr fontId="2"/>
  </si>
  <si>
    <t>本店欄</t>
    <rPh sb="0" eb="2">
      <t>ホンテン</t>
    </rPh>
    <rPh sb="2" eb="3">
      <t>ラン</t>
    </rPh>
    <phoneticPr fontId="2"/>
  </si>
  <si>
    <t>記</t>
    <rPh sb="0" eb="1">
      <t>キ</t>
    </rPh>
    <phoneticPr fontId="2"/>
  </si>
  <si>
    <t>以　上　</t>
    <rPh sb="0" eb="1">
      <t>イ</t>
    </rPh>
    <rPh sb="2" eb="3">
      <t>ウエ</t>
    </rPh>
    <phoneticPr fontId="2"/>
  </si>
  <si>
    <t>東京都受付番号</t>
    <rPh sb="0" eb="2">
      <t>トウキョウ</t>
    </rPh>
    <rPh sb="2" eb="3">
      <t>ト</t>
    </rPh>
    <rPh sb="3" eb="5">
      <t>ウケツケ</t>
    </rPh>
    <rPh sb="5" eb="7">
      <t>バンゴウ</t>
    </rPh>
    <phoneticPr fontId="2"/>
  </si>
  <si>
    <t>許可番号1</t>
    <rPh sb="0" eb="2">
      <t>キョカ</t>
    </rPh>
    <rPh sb="2" eb="4">
      <t>バンゴウ</t>
    </rPh>
    <phoneticPr fontId="2"/>
  </si>
  <si>
    <t>許可番号2</t>
    <rPh sb="0" eb="2">
      <t>キョカ</t>
    </rPh>
    <rPh sb="2" eb="4">
      <t>バンゴウ</t>
    </rPh>
    <phoneticPr fontId="2"/>
  </si>
  <si>
    <t>西多摩郡瑞穂町</t>
    <rPh sb="0" eb="4">
      <t>ニシタマグン</t>
    </rPh>
    <phoneticPr fontId="2"/>
  </si>
  <si>
    <t>西多摩郡日の出町</t>
    <rPh sb="0" eb="4">
      <t>ニシタマグン</t>
    </rPh>
    <phoneticPr fontId="2"/>
  </si>
  <si>
    <t>西多摩郡檜原村</t>
    <rPh sb="0" eb="4">
      <t>ニシタマグン</t>
    </rPh>
    <phoneticPr fontId="2"/>
  </si>
  <si>
    <t>西多摩郡奥多摩町</t>
    <rPh sb="0" eb="4">
      <t>ニシタマグン</t>
    </rPh>
    <phoneticPr fontId="2"/>
  </si>
  <si>
    <t>第　　　回</t>
    <rPh sb="0" eb="1">
      <t>ダイ</t>
    </rPh>
    <rPh sb="4" eb="5">
      <t>カイ</t>
    </rPh>
    <phoneticPr fontId="2"/>
  </si>
  <si>
    <t>事務機器･情報処理用機器</t>
    <rPh sb="0" eb="2">
      <t>ジム</t>
    </rPh>
    <rPh sb="2" eb="4">
      <t>キキ</t>
    </rPh>
    <rPh sb="5" eb="7">
      <t>ジョウホウ</t>
    </rPh>
    <rPh sb="7" eb="9">
      <t>ショリ</t>
    </rPh>
    <rPh sb="9" eb="10">
      <t>ヨウ</t>
    </rPh>
    <rPh sb="10" eb="12">
      <t>キキ</t>
    </rPh>
    <phoneticPr fontId="2"/>
  </si>
  <si>
    <t>警察･消防･防災用品</t>
    <rPh sb="0" eb="2">
      <t>ケイサツ</t>
    </rPh>
    <rPh sb="3" eb="5">
      <t>ショウボウ</t>
    </rPh>
    <rPh sb="6" eb="8">
      <t>ボウサイ</t>
    </rPh>
    <rPh sb="8" eb="10">
      <t>ヨウヒン</t>
    </rPh>
    <phoneticPr fontId="2"/>
  </si>
  <si>
    <t>造園資材</t>
    <rPh sb="2" eb="4">
      <t>シザイ</t>
    </rPh>
    <phoneticPr fontId="2"/>
  </si>
  <si>
    <t>印刷</t>
    <rPh sb="0" eb="2">
      <t>インサツ</t>
    </rPh>
    <phoneticPr fontId="2"/>
  </si>
  <si>
    <t>建物清掃</t>
    <rPh sb="0" eb="2">
      <t>タテモノ</t>
    </rPh>
    <rPh sb="2" eb="4">
      <t>セイソウ</t>
    </rPh>
    <phoneticPr fontId="2"/>
  </si>
  <si>
    <t>広告代理</t>
    <rPh sb="0" eb="2">
      <t>コウコク</t>
    </rPh>
    <rPh sb="2" eb="4">
      <t>ダイリ</t>
    </rPh>
    <phoneticPr fontId="2"/>
  </si>
  <si>
    <t>情報処理業務</t>
    <rPh sb="0" eb="2">
      <t>ジョウホウ</t>
    </rPh>
    <rPh sb="2" eb="4">
      <t>ショリ</t>
    </rPh>
    <rPh sb="4" eb="6">
      <t>ギョウム</t>
    </rPh>
    <phoneticPr fontId="2"/>
  </si>
  <si>
    <t>土木･水系関係調査業務</t>
    <rPh sb="0" eb="2">
      <t>ドボク</t>
    </rPh>
    <rPh sb="3" eb="5">
      <t>スイケイ</t>
    </rPh>
    <rPh sb="5" eb="7">
      <t>カンケイ</t>
    </rPh>
    <rPh sb="7" eb="9">
      <t>チョウサ</t>
    </rPh>
    <rPh sb="9" eb="11">
      <t>ギョウム</t>
    </rPh>
    <phoneticPr fontId="2"/>
  </si>
  <si>
    <t>市場･補償鑑定関係調査</t>
    <rPh sb="0" eb="2">
      <t>シジョウ</t>
    </rPh>
    <rPh sb="3" eb="5">
      <t>ホショウ</t>
    </rPh>
    <rPh sb="5" eb="7">
      <t>カンテイ</t>
    </rPh>
    <rPh sb="7" eb="9">
      <t>カンケイ</t>
    </rPh>
    <rPh sb="9" eb="11">
      <t>チョウサ</t>
    </rPh>
    <phoneticPr fontId="2"/>
  </si>
  <si>
    <t>賃貸業務</t>
    <rPh sb="0" eb="2">
      <t>チンタイ</t>
    </rPh>
    <rPh sb="2" eb="4">
      <t>ギョウム</t>
    </rPh>
    <phoneticPr fontId="2"/>
  </si>
  <si>
    <t>浄水場･処理場機械運転管理</t>
    <rPh sb="0" eb="2">
      <t>ジョウスイ</t>
    </rPh>
    <rPh sb="2" eb="3">
      <t>ジョウ</t>
    </rPh>
    <rPh sb="4" eb="7">
      <t>ショリジョウ</t>
    </rPh>
    <rPh sb="7" eb="9">
      <t>キカイ</t>
    </rPh>
    <rPh sb="9" eb="11">
      <t>ウンテン</t>
    </rPh>
    <rPh sb="11" eb="13">
      <t>カンリ</t>
    </rPh>
    <phoneticPr fontId="2"/>
  </si>
  <si>
    <t>印刷</t>
    <rPh sb="0" eb="2">
      <t>インサツ</t>
    </rPh>
    <phoneticPr fontId="18"/>
  </si>
  <si>
    <t>建物清掃</t>
    <rPh sb="0" eb="2">
      <t>タテモノ</t>
    </rPh>
    <rPh sb="2" eb="4">
      <t>セイソウ</t>
    </rPh>
    <phoneticPr fontId="18"/>
  </si>
  <si>
    <t>広告代理</t>
    <rPh sb="0" eb="2">
      <t>コウコク</t>
    </rPh>
    <rPh sb="2" eb="4">
      <t>ダイリ</t>
    </rPh>
    <phoneticPr fontId="18"/>
  </si>
  <si>
    <t>情報処理業務</t>
    <rPh sb="0" eb="2">
      <t>ジョウホウ</t>
    </rPh>
    <rPh sb="2" eb="4">
      <t>ショリ</t>
    </rPh>
    <rPh sb="4" eb="6">
      <t>ギョウム</t>
    </rPh>
    <phoneticPr fontId="18"/>
  </si>
  <si>
    <t>賃貸業務</t>
    <rPh sb="0" eb="2">
      <t>チンタイ</t>
    </rPh>
    <rPh sb="2" eb="4">
      <t>ギョウム</t>
    </rPh>
    <phoneticPr fontId="18"/>
  </si>
  <si>
    <t>申込者(差出人)</t>
    <rPh sb="0" eb="2">
      <t>モウシコミ</t>
    </rPh>
    <rPh sb="2" eb="3">
      <t>シャ</t>
    </rPh>
    <rPh sb="4" eb="6">
      <t>サシダシ</t>
    </rPh>
    <rPh sb="6" eb="7">
      <t>ニン</t>
    </rPh>
    <phoneticPr fontId="2"/>
  </si>
  <si>
    <t>人　　　　　数</t>
    <rPh sb="0" eb="1">
      <t>ヒト</t>
    </rPh>
    <rPh sb="6" eb="7">
      <t>カズ</t>
    </rPh>
    <phoneticPr fontId="2"/>
  </si>
  <si>
    <t>「関係する会社」の区分　→</t>
    <rPh sb="1" eb="3">
      <t>カンケイ</t>
    </rPh>
    <rPh sb="5" eb="7">
      <t>カイシャ</t>
    </rPh>
    <rPh sb="9" eb="11">
      <t>クブン</t>
    </rPh>
    <phoneticPr fontId="2"/>
  </si>
  <si>
    <t>　ア．親会社と子会社の関係にある場合
　ウ．役員が他の会社の役員を兼ねている場合</t>
    <phoneticPr fontId="2"/>
  </si>
  <si>
    <t>部分は、物品不要。</t>
    <rPh sb="0" eb="2">
      <t>ブブン</t>
    </rPh>
    <rPh sb="4" eb="6">
      <t>ブッピン</t>
    </rPh>
    <rPh sb="6" eb="8">
      <t>フヨウ</t>
    </rPh>
    <phoneticPr fontId="2"/>
  </si>
  <si>
    <t>航空写真･図面製作</t>
    <rPh sb="0" eb="2">
      <t>コウクウ</t>
    </rPh>
    <rPh sb="2" eb="4">
      <t>シャシン</t>
    </rPh>
    <rPh sb="5" eb="7">
      <t>ズメン</t>
    </rPh>
    <rPh sb="7" eb="9">
      <t>セイサク</t>
    </rPh>
    <phoneticPr fontId="2"/>
  </si>
  <si>
    <t>(1) この受付票は競争入札参加資格審査申請書の受領証であり、競争入札参加有資格者としての証明書となるものです。
    大切に管理してください。</t>
    <rPh sb="6" eb="8">
      <t>ウケツケ</t>
    </rPh>
    <rPh sb="8" eb="9">
      <t>ヒョウ</t>
    </rPh>
    <rPh sb="10" eb="12">
      <t>キョウソウ</t>
    </rPh>
    <rPh sb="12" eb="14">
      <t>ニュウサツ</t>
    </rPh>
    <rPh sb="14" eb="16">
      <t>サンカ</t>
    </rPh>
    <rPh sb="16" eb="18">
      <t>シカク</t>
    </rPh>
    <rPh sb="18" eb="20">
      <t>シンサ</t>
    </rPh>
    <rPh sb="20" eb="23">
      <t>シンセイショ</t>
    </rPh>
    <rPh sb="24" eb="26">
      <t>ジュリョウ</t>
    </rPh>
    <rPh sb="26" eb="27">
      <t>ショウ</t>
    </rPh>
    <rPh sb="31" eb="33">
      <t>キョウソウ</t>
    </rPh>
    <rPh sb="33" eb="35">
      <t>ニュウサツ</t>
    </rPh>
    <rPh sb="35" eb="37">
      <t>サンカ</t>
    </rPh>
    <rPh sb="37" eb="41">
      <t>ユウシカクシャ</t>
    </rPh>
    <rPh sb="61" eb="63">
      <t>タイセツ</t>
    </rPh>
    <rPh sb="64" eb="66">
      <t>カンリ</t>
    </rPh>
    <phoneticPr fontId="2"/>
  </si>
  <si>
    <t>浄化槽・貯水槽清掃</t>
    <rPh sb="0" eb="3">
      <t>ジョウカソウ</t>
    </rPh>
    <rPh sb="4" eb="7">
      <t>チョスイソウ</t>
    </rPh>
    <rPh sb="7" eb="9">
      <t>セイソウ</t>
    </rPh>
    <phoneticPr fontId="2"/>
  </si>
  <si>
    <t>廃棄物処理</t>
    <rPh sb="0" eb="3">
      <t>ハイキブツ</t>
    </rPh>
    <rPh sb="3" eb="5">
      <t>ショリ</t>
    </rPh>
    <phoneticPr fontId="2"/>
  </si>
  <si>
    <t>　イ．親会社を同じくする子会社同士の関係にある場合
　　（区分に該当するものを下欄に記入してください）</t>
    <rPh sb="29" eb="31">
      <t>クブン</t>
    </rPh>
    <rPh sb="39" eb="40">
      <t>シタ</t>
    </rPh>
    <rPh sb="40" eb="41">
      <t>ラン</t>
    </rPh>
    <phoneticPr fontId="2"/>
  </si>
  <si>
    <t>本店長</t>
  </si>
  <si>
    <t>←　3桁 ― 4桁 で入力</t>
    <rPh sb="3" eb="4">
      <t>ケタ</t>
    </rPh>
    <rPh sb="8" eb="9">
      <t>ケタ</t>
    </rPh>
    <rPh sb="11" eb="13">
      <t>ニュウリョク</t>
    </rPh>
    <phoneticPr fontId="2"/>
  </si>
  <si>
    <t>(3) 本受付票は、入札案件希望申込書及び入札書又は見積書、並びに契約書を提出の場合には、必ずご持参ください。</t>
    <rPh sb="4" eb="5">
      <t>ホン</t>
    </rPh>
    <rPh sb="5" eb="7">
      <t>ウケツケ</t>
    </rPh>
    <rPh sb="7" eb="8">
      <t>ヒョウ</t>
    </rPh>
    <rPh sb="10" eb="12">
      <t>ニュウサツ</t>
    </rPh>
    <rPh sb="12" eb="14">
      <t>アンケン</t>
    </rPh>
    <rPh sb="14" eb="16">
      <t>キボウ</t>
    </rPh>
    <rPh sb="16" eb="19">
      <t>モウシコミショ</t>
    </rPh>
    <rPh sb="19" eb="20">
      <t>オヨ</t>
    </rPh>
    <rPh sb="21" eb="23">
      <t>ニュウサツ</t>
    </rPh>
    <rPh sb="23" eb="24">
      <t>ショ</t>
    </rPh>
    <rPh sb="24" eb="25">
      <t>マタ</t>
    </rPh>
    <rPh sb="26" eb="28">
      <t>ミツモリ</t>
    </rPh>
    <rPh sb="28" eb="29">
      <t>ショ</t>
    </rPh>
    <rPh sb="30" eb="31">
      <t>ナラ</t>
    </rPh>
    <rPh sb="33" eb="36">
      <t>ケイヤクショ</t>
    </rPh>
    <rPh sb="37" eb="39">
      <t>テイシュツ</t>
    </rPh>
    <rPh sb="40" eb="42">
      <t>バアイ</t>
    </rPh>
    <rPh sb="45" eb="46">
      <t>カナラ</t>
    </rPh>
    <rPh sb="48" eb="50">
      <t>ジサン</t>
    </rPh>
    <phoneticPr fontId="2"/>
  </si>
  <si>
    <t>東京都八王子市子安町四丁目７番１号
サザンスカイタワー八王子　７階</t>
    <rPh sb="0" eb="3">
      <t>トウキョウト</t>
    </rPh>
    <rPh sb="7" eb="10">
      <t>コヤスマチ</t>
    </rPh>
    <rPh sb="10" eb="13">
      <t>ヨンチョウメ</t>
    </rPh>
    <rPh sb="14" eb="15">
      <t>バン</t>
    </rPh>
    <rPh sb="16" eb="17">
      <t>ゴウ</t>
    </rPh>
    <rPh sb="27" eb="30">
      <t>ハチオウジ</t>
    </rPh>
    <rPh sb="32" eb="33">
      <t>カイ</t>
    </rPh>
    <phoneticPr fontId="2"/>
  </si>
  <si>
    <t>〒１９２－０９０４</t>
    <phoneticPr fontId="2"/>
  </si>
  <si>
    <t>←　法人区分「株式会社」「有限会社」等を入力</t>
    <rPh sb="2" eb="4">
      <t>ホウジン</t>
    </rPh>
    <rPh sb="4" eb="6">
      <t>クブン</t>
    </rPh>
    <rPh sb="7" eb="11">
      <t>カブシキガイシャ</t>
    </rPh>
    <rPh sb="13" eb="15">
      <t>ユウゲン</t>
    </rPh>
    <rPh sb="15" eb="17">
      <t>カイシャ</t>
    </rPh>
    <rPh sb="18" eb="19">
      <t>トウ</t>
    </rPh>
    <rPh sb="20" eb="22">
      <t>ニュウリョク</t>
    </rPh>
    <phoneticPr fontId="2"/>
  </si>
  <si>
    <r>
      <t>←　</t>
    </r>
    <r>
      <rPr>
        <b/>
        <sz val="11"/>
        <color indexed="10"/>
        <rFont val="ＭＳ ゴシック"/>
        <family val="3"/>
        <charset val="128"/>
      </rPr>
      <t>代理人を置かない場合は記入不要</t>
    </r>
    <rPh sb="2" eb="5">
      <t>ダイリニン</t>
    </rPh>
    <rPh sb="6" eb="7">
      <t>オ</t>
    </rPh>
    <rPh sb="10" eb="12">
      <t>バアイ</t>
    </rPh>
    <rPh sb="13" eb="15">
      <t>キニュウ</t>
    </rPh>
    <rPh sb="15" eb="17">
      <t>フヨウ</t>
    </rPh>
    <phoneticPr fontId="2"/>
  </si>
  <si>
    <t>　</t>
    <phoneticPr fontId="2"/>
  </si>
  <si>
    <t>電話番号
（代表電話）</t>
    <rPh sb="6" eb="8">
      <t>ダイヒョウ</t>
    </rPh>
    <rPh sb="8" eb="10">
      <t>デンワ</t>
    </rPh>
    <phoneticPr fontId="2"/>
  </si>
  <si>
    <t>東京営業所長</t>
  </si>
  <si>
    <t>取締役東京支店長</t>
  </si>
  <si>
    <t>営業本部長</t>
  </si>
  <si>
    <t>←　特になければ記入不要</t>
    <rPh sb="2" eb="3">
      <t>トク</t>
    </rPh>
    <rPh sb="8" eb="10">
      <t>キニュウ</t>
    </rPh>
    <rPh sb="10" eb="12">
      <t>フヨウ</t>
    </rPh>
    <phoneticPr fontId="2"/>
  </si>
  <si>
    <t>物品申請業種</t>
    <rPh sb="0" eb="2">
      <t>ブッピン</t>
    </rPh>
    <rPh sb="2" eb="4">
      <t>シンセイ</t>
    </rPh>
    <rPh sb="4" eb="6">
      <t>ギョウシュ</t>
    </rPh>
    <phoneticPr fontId="2"/>
  </si>
  <si>
    <t>ＩＳＯ１４００１</t>
    <phoneticPr fontId="2"/>
  </si>
  <si>
    <t>エコアクション２１</t>
    <phoneticPr fontId="2"/>
  </si>
  <si>
    <t>エコステージ</t>
    <phoneticPr fontId="2"/>
  </si>
  <si>
    <t>←　必ず入力してください</t>
    <rPh sb="2" eb="3">
      <t>カナラ</t>
    </rPh>
    <rPh sb="4" eb="6">
      <t>ニュウリョク</t>
    </rPh>
    <phoneticPr fontId="2"/>
  </si>
  <si>
    <t>株式会社</t>
    <rPh sb="0" eb="4">
      <t>カブシキガイシャ</t>
    </rPh>
    <phoneticPr fontId="2"/>
  </si>
  <si>
    <t>有限会社</t>
    <rPh sb="0" eb="4">
      <t>ユウゲンガイシャ</t>
    </rPh>
    <phoneticPr fontId="2"/>
  </si>
  <si>
    <t>合資会社</t>
    <rPh sb="0" eb="2">
      <t>ゴウシ</t>
    </rPh>
    <rPh sb="2" eb="4">
      <t>ガイシャ</t>
    </rPh>
    <phoneticPr fontId="2"/>
  </si>
  <si>
    <t>合名会社</t>
    <rPh sb="0" eb="2">
      <t>ゴウメイ</t>
    </rPh>
    <rPh sb="2" eb="4">
      <t>カイシャ</t>
    </rPh>
    <phoneticPr fontId="2"/>
  </si>
  <si>
    <t>個人</t>
    <rPh sb="0" eb="2">
      <t>コジン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</si>
  <si>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</si>
  <si>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</si>
  <si>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</si>
  <si>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</si>
  <si>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社会福祉法人</t>
    <rPh sb="0" eb="2">
      <t>シャカイ</t>
    </rPh>
    <rPh sb="2" eb="4">
      <t>フクシ</t>
    </rPh>
    <rPh sb="4" eb="6">
      <t>ホウジン</t>
    </rPh>
    <phoneticPr fontId="2"/>
  </si>
  <si>
    <t>特定非営利活動法人</t>
    <rPh sb="0" eb="2">
      <t>トクテイ</t>
    </rPh>
    <rPh sb="2" eb="5">
      <t>ヒエイリ</t>
    </rPh>
    <rPh sb="5" eb="7">
      <t>カツドウ</t>
    </rPh>
    <rPh sb="7" eb="9">
      <t>ホウジン</t>
    </rPh>
    <phoneticPr fontId="2"/>
  </si>
  <si>
    <t>知的障碍者通所訓練施設</t>
    <rPh sb="0" eb="2">
      <t>チテキ</t>
    </rPh>
    <rPh sb="2" eb="5">
      <t>ショウガイシャ</t>
    </rPh>
    <rPh sb="5" eb="7">
      <t>ツウショ</t>
    </rPh>
    <rPh sb="7" eb="9">
      <t>クンレン</t>
    </rPh>
    <rPh sb="9" eb="11">
      <t>シセツ</t>
    </rPh>
    <phoneticPr fontId="2"/>
  </si>
  <si>
    <t>監査法人</t>
    <rPh sb="0" eb="2">
      <t>カンサ</t>
    </rPh>
    <rPh sb="2" eb="4">
      <t>ホウジン</t>
    </rPh>
    <phoneticPr fontId="2"/>
  </si>
  <si>
    <t>企業組合</t>
    <rPh sb="0" eb="2">
      <t>キギョウ</t>
    </rPh>
    <rPh sb="2" eb="4">
      <t>クミアイ</t>
    </rPh>
    <phoneticPr fontId="2"/>
  </si>
  <si>
    <t>協同組合</t>
    <rPh sb="0" eb="2">
      <t>キョウドウ</t>
    </rPh>
    <rPh sb="2" eb="4">
      <t>クミアイ</t>
    </rPh>
    <phoneticPr fontId="2"/>
  </si>
  <si>
    <t>特定建設工事共同企業体</t>
    <rPh sb="0" eb="2">
      <t>トクテイ</t>
    </rPh>
    <rPh sb="2" eb="4">
      <t>ケンセツ</t>
    </rPh>
    <rPh sb="4" eb="6">
      <t>コウジ</t>
    </rPh>
    <rPh sb="6" eb="8">
      <t>キョウドウ</t>
    </rPh>
    <rPh sb="8" eb="11">
      <t>キギョウタイ</t>
    </rPh>
    <phoneticPr fontId="2"/>
  </si>
  <si>
    <t>↑「その他」を選んだ場合のみ入力</t>
    <rPh sb="4" eb="5">
      <t>タ</t>
    </rPh>
    <rPh sb="7" eb="8">
      <t>エラ</t>
    </rPh>
    <rPh sb="10" eb="12">
      <t>バアイ</t>
    </rPh>
    <rPh sb="14" eb="16">
      <t>ニュウリョク</t>
    </rPh>
    <phoneticPr fontId="2"/>
  </si>
  <si>
    <r>
      <t>代理人(支店、営業所等)</t>
    </r>
    <r>
      <rPr>
        <b/>
        <sz val="12"/>
        <rFont val="ＭＳ Ｐゴシック"/>
        <family val="3"/>
        <charset val="128"/>
      </rPr>
      <t>　　</t>
    </r>
    <r>
      <rPr>
        <sz val="10"/>
        <rFont val="ＭＳ Ｐゴシック"/>
        <family val="3"/>
        <charset val="128"/>
      </rPr>
      <t>※契約先が営業所、支店等の場合は入力してください</t>
    </r>
    <rPh sb="0" eb="3">
      <t>ダイリニン</t>
    </rPh>
    <rPh sb="4" eb="6">
      <t>シテン</t>
    </rPh>
    <rPh sb="10" eb="11">
      <t>ナド</t>
    </rPh>
    <rPh sb="15" eb="17">
      <t>ケイヤク</t>
    </rPh>
    <rPh sb="17" eb="18">
      <t>サキ</t>
    </rPh>
    <rPh sb="19" eb="22">
      <t>エイギョウショ</t>
    </rPh>
    <rPh sb="23" eb="25">
      <t>シテン</t>
    </rPh>
    <rPh sb="25" eb="26">
      <t>トウ</t>
    </rPh>
    <rPh sb="27" eb="29">
      <t>バアイ</t>
    </rPh>
    <rPh sb="30" eb="32">
      <t>ニュウリョク</t>
    </rPh>
    <phoneticPr fontId="2"/>
  </si>
  <si>
    <r>
      <t xml:space="preserve">電話番号
</t>
    </r>
    <r>
      <rPr>
        <sz val="8"/>
        <rFont val="ＭＳ ゴシック"/>
        <family val="3"/>
        <charset val="128"/>
      </rPr>
      <t>(代表電話)</t>
    </r>
    <rPh sb="6" eb="8">
      <t>ダイヒョウ</t>
    </rPh>
    <rPh sb="8" eb="10">
      <t>デンワ</t>
    </rPh>
    <phoneticPr fontId="2"/>
  </si>
  <si>
    <r>
      <t>本社(本店)の所在地</t>
    </r>
    <r>
      <rPr>
        <sz val="12"/>
        <rFont val="ＭＳ ゴシック"/>
        <family val="3"/>
        <charset val="128"/>
      </rPr>
      <t/>
    </r>
    <rPh sb="0" eb="2">
      <t>ホンシャ</t>
    </rPh>
    <phoneticPr fontId="2"/>
  </si>
  <si>
    <t xml:space="preserve"> </t>
    <phoneticPr fontId="2"/>
  </si>
  <si>
    <t>1=代理人在り</t>
    <rPh sb="2" eb="5">
      <t>ダイリニン</t>
    </rPh>
    <rPh sb="5" eb="6">
      <t>ア</t>
    </rPh>
    <phoneticPr fontId="2"/>
  </si>
  <si>
    <t>代表取締役</t>
    <rPh sb="0" eb="2">
      <t>ダイヒョウ</t>
    </rPh>
    <rPh sb="2" eb="5">
      <t>トリシマリヤク</t>
    </rPh>
    <phoneticPr fontId="2"/>
  </si>
  <si>
    <t>代表取締役社長</t>
    <rPh sb="0" eb="2">
      <t>ダイヒョウ</t>
    </rPh>
    <rPh sb="2" eb="5">
      <t>トリシマリヤク</t>
    </rPh>
    <rPh sb="5" eb="7">
      <t>シャチョウ</t>
    </rPh>
    <phoneticPr fontId="2"/>
  </si>
  <si>
    <t>取締役社長</t>
    <rPh sb="0" eb="3">
      <t>トリシマリヤク</t>
    </rPh>
    <rPh sb="3" eb="5">
      <t>シャチョウ</t>
    </rPh>
    <phoneticPr fontId="2"/>
  </si>
  <si>
    <t>代表理事</t>
    <rPh sb="0" eb="2">
      <t>ダイヒョウ</t>
    </rPh>
    <rPh sb="2" eb="4">
      <t>リジ</t>
    </rPh>
    <phoneticPr fontId="2"/>
  </si>
  <si>
    <t>理事長</t>
    <rPh sb="0" eb="3">
      <t>リジチョウ</t>
    </rPh>
    <phoneticPr fontId="2"/>
  </si>
  <si>
    <t>取締役</t>
    <rPh sb="0" eb="3">
      <t>トリシマリヤク</t>
    </rPh>
    <phoneticPr fontId="2"/>
  </si>
  <si>
    <t>代表</t>
    <rPh sb="0" eb="2">
      <t>ダイヒョウ</t>
    </rPh>
    <phoneticPr fontId="2"/>
  </si>
  <si>
    <t>その他</t>
    <rPh sb="2" eb="3">
      <t>タ</t>
    </rPh>
    <phoneticPr fontId="5"/>
  </si>
  <si>
    <t>※契約ｼｽﾃﾑのｺｰﾄﾞ</t>
    <rPh sb="1" eb="3">
      <t>ケイヤク</t>
    </rPh>
    <phoneticPr fontId="2"/>
  </si>
  <si>
    <t>部長</t>
  </si>
  <si>
    <t>入札・契約に関する連絡先（固定電話）</t>
    <rPh sb="0" eb="2">
      <t>ニュウサツ</t>
    </rPh>
    <rPh sb="3" eb="5">
      <t>ケイヤク</t>
    </rPh>
    <rPh sb="6" eb="7">
      <t>カン</t>
    </rPh>
    <rPh sb="9" eb="12">
      <t>レンラクサキ</t>
    </rPh>
    <rPh sb="13" eb="15">
      <t>コテイ</t>
    </rPh>
    <rPh sb="15" eb="17">
      <t>デンワ</t>
    </rPh>
    <phoneticPr fontId="2"/>
  </si>
  <si>
    <t>本社（本店）</t>
    <rPh sb="0" eb="2">
      <t>ホンシャ</t>
    </rPh>
    <rPh sb="3" eb="5">
      <t>ホンテン</t>
    </rPh>
    <phoneticPr fontId="2"/>
  </si>
  <si>
    <t>本社(本店)の所在地、および代表者</t>
    <rPh sb="0" eb="2">
      <t>ホンシャ</t>
    </rPh>
    <rPh sb="14" eb="17">
      <t>ダイヒョウシャ</t>
    </rPh>
    <phoneticPr fontId="2"/>
  </si>
  <si>
    <t>会長</t>
    <rPh sb="0" eb="2">
      <t>カイチョウ</t>
    </rPh>
    <phoneticPr fontId="2"/>
  </si>
  <si>
    <t>支店長</t>
  </si>
  <si>
    <t>取締役支店長</t>
  </si>
  <si>
    <t>執行役員支店長</t>
  </si>
  <si>
    <t>常務取締役支店長</t>
  </si>
  <si>
    <t>常務執行役員支店長</t>
  </si>
  <si>
    <t>東京支店長</t>
  </si>
  <si>
    <t>支社長</t>
  </si>
  <si>
    <t>取締役支社長</t>
  </si>
  <si>
    <t>常務取締役支社長</t>
  </si>
  <si>
    <t>東京支社長</t>
  </si>
  <si>
    <t>所長</t>
  </si>
  <si>
    <t>取締役所長</t>
  </si>
  <si>
    <t>営業所長</t>
  </si>
  <si>
    <t>多摩営業所長</t>
  </si>
  <si>
    <t>東京事務所長</t>
  </si>
  <si>
    <t>本部長</t>
  </si>
  <si>
    <t>代表者役職text</t>
    <rPh sb="0" eb="3">
      <t>ダイヒョウシャ</t>
    </rPh>
    <rPh sb="3" eb="5">
      <t>ヤクショク</t>
    </rPh>
    <phoneticPr fontId="2"/>
  </si>
  <si>
    <t>支店欄</t>
    <rPh sb="0" eb="2">
      <t>シテン</t>
    </rPh>
    <rPh sb="2" eb="3">
      <t>ラン</t>
    </rPh>
    <phoneticPr fontId="2"/>
  </si>
  <si>
    <t>固定</t>
    <rPh sb="0" eb="2">
      <t>コテイ</t>
    </rPh>
    <phoneticPr fontId="2"/>
  </si>
  <si>
    <t>理事長 殿</t>
    <rPh sb="4" eb="5">
      <t>トノ</t>
    </rPh>
    <phoneticPr fontId="2"/>
  </si>
  <si>
    <r>
      <rPr>
        <sz val="10"/>
        <rFont val="ＭＳ ゴシック"/>
        <family val="3"/>
        <charset val="128"/>
      </rPr>
      <t xml:space="preserve"> 公益財団法人</t>
    </r>
    <r>
      <rPr>
        <sz val="12"/>
        <rFont val="ＭＳ ゴシック"/>
        <family val="3"/>
        <charset val="128"/>
      </rPr>
      <t xml:space="preserve"> 東京都都市づくり公社</t>
    </r>
    <rPh sb="1" eb="3">
      <t>コウエキ</t>
    </rPh>
    <phoneticPr fontId="2"/>
  </si>
  <si>
    <t>001
文房具事務用品・図書</t>
    <rPh sb="4" eb="7">
      <t>ブンボウグ</t>
    </rPh>
    <rPh sb="7" eb="9">
      <t>ジム</t>
    </rPh>
    <rPh sb="9" eb="11">
      <t>ヨウヒン</t>
    </rPh>
    <rPh sb="12" eb="14">
      <t>トショ</t>
    </rPh>
    <phoneticPr fontId="2"/>
  </si>
  <si>
    <t>002
事務機器・情報処理用機器</t>
    <rPh sb="4" eb="6">
      <t>ジム</t>
    </rPh>
    <rPh sb="6" eb="8">
      <t>キキ</t>
    </rPh>
    <rPh sb="9" eb="11">
      <t>ジョウホウ</t>
    </rPh>
    <rPh sb="11" eb="13">
      <t>ショリ</t>
    </rPh>
    <rPh sb="13" eb="14">
      <t>ヨウ</t>
    </rPh>
    <rPh sb="14" eb="16">
      <t>キキ</t>
    </rPh>
    <phoneticPr fontId="2"/>
  </si>
  <si>
    <t>026
警察・消防・
防災用品</t>
    <rPh sb="4" eb="6">
      <t>ケイサツ</t>
    </rPh>
    <rPh sb="7" eb="9">
      <t>ショウボウ</t>
    </rPh>
    <rPh sb="11" eb="13">
      <t>ボウサイ</t>
    </rPh>
    <rPh sb="13" eb="15">
      <t>ヨウヒン</t>
    </rPh>
    <phoneticPr fontId="2"/>
  </si>
  <si>
    <t>124
土木・水系関係調査業務</t>
    <rPh sb="4" eb="6">
      <t>ドボク</t>
    </rPh>
    <rPh sb="7" eb="8">
      <t>ミズ</t>
    </rPh>
    <rPh sb="8" eb="9">
      <t>ケイ</t>
    </rPh>
    <rPh sb="9" eb="11">
      <t>カンケイ</t>
    </rPh>
    <rPh sb="11" eb="13">
      <t>チョウサ</t>
    </rPh>
    <rPh sb="13" eb="15">
      <t>ギョウム</t>
    </rPh>
    <phoneticPr fontId="2"/>
  </si>
  <si>
    <t>―</t>
    <phoneticPr fontId="2"/>
  </si>
  <si>
    <t>―</t>
    <phoneticPr fontId="2"/>
  </si>
  <si>
    <t>書類作成日</t>
    <rPh sb="0" eb="2">
      <t>ショルイ</t>
    </rPh>
    <phoneticPr fontId="2"/>
  </si>
  <si>
    <r>
      <t>継続区分</t>
    </r>
    <r>
      <rPr>
        <sz val="9"/>
        <color indexed="10"/>
        <rFont val="ＭＳ ゴシック"/>
        <family val="3"/>
        <charset val="128"/>
      </rPr>
      <t xml:space="preserve">
公社入札参加資格</t>
    </r>
    <rPh sb="0" eb="2">
      <t>ケイゾク</t>
    </rPh>
    <rPh sb="2" eb="4">
      <t>クブン</t>
    </rPh>
    <rPh sb="5" eb="7">
      <t>コウシャ</t>
    </rPh>
    <rPh sb="7" eb="9">
      <t>ニュウサツ</t>
    </rPh>
    <rPh sb="9" eb="11">
      <t>サンカ</t>
    </rPh>
    <rPh sb="11" eb="13">
      <t>シカク</t>
    </rPh>
    <phoneticPr fontId="2"/>
  </si>
  <si>
    <t>公社入札参加資格
新規・継続区分</t>
    <rPh sb="0" eb="2">
      <t>コウシャ</t>
    </rPh>
    <rPh sb="2" eb="4">
      <t>ニュウサツ</t>
    </rPh>
    <rPh sb="4" eb="6">
      <t>サンカ</t>
    </rPh>
    <rPh sb="6" eb="8">
      <t>シカク</t>
    </rPh>
    <rPh sb="9" eb="11">
      <t>シンキ</t>
    </rPh>
    <rPh sb="12" eb="14">
      <t>ケイゾク</t>
    </rPh>
    <rPh sb="14" eb="16">
      <t>クブン</t>
    </rPh>
    <phoneticPr fontId="2"/>
  </si>
  <si>
    <t>公社登録
業者コード</t>
    <rPh sb="0" eb="2">
      <t>コウシャ</t>
    </rPh>
    <rPh sb="2" eb="4">
      <t>トウロク</t>
    </rPh>
    <rPh sb="5" eb="7">
      <t>ギョウシャ</t>
    </rPh>
    <phoneticPr fontId="2"/>
  </si>
  <si>
    <t>（業者コード：新規登録予定の場合、不明な場合は未記入のこと。）　　　※全て記入できない場合には、別紙にて提出してください。(様式自由)</t>
    <rPh sb="1" eb="3">
      <t>ギョウシャ</t>
    </rPh>
    <rPh sb="7" eb="9">
      <t>シンキ</t>
    </rPh>
    <rPh sb="9" eb="11">
      <t>トウロク</t>
    </rPh>
    <rPh sb="11" eb="13">
      <t>ヨテイ</t>
    </rPh>
    <rPh sb="14" eb="16">
      <t>バアイ</t>
    </rPh>
    <rPh sb="17" eb="19">
      <t>フメイ</t>
    </rPh>
    <rPh sb="20" eb="22">
      <t>バアイ</t>
    </rPh>
    <rPh sb="23" eb="26">
      <t>ミキニュウ</t>
    </rPh>
    <rPh sb="35" eb="36">
      <t>スベ</t>
    </rPh>
    <rPh sb="37" eb="39">
      <t>キニュウ</t>
    </rPh>
    <rPh sb="43" eb="45">
      <t>バアイ</t>
    </rPh>
    <rPh sb="48" eb="50">
      <t>ベッシ</t>
    </rPh>
    <rPh sb="52" eb="54">
      <t>テイシュツ</t>
    </rPh>
    <rPh sb="62" eb="64">
      <t>ヨウシキ</t>
    </rPh>
    <rPh sb="64" eb="66">
      <t>ジユウ</t>
    </rPh>
    <phoneticPr fontId="2"/>
  </si>
  <si>
    <t>（業者コード：新規登録予定の場合、不明の場合は未記入）</t>
    <rPh sb="1" eb="3">
      <t>ギョウシャ</t>
    </rPh>
    <rPh sb="7" eb="9">
      <t>シンキ</t>
    </rPh>
    <rPh sb="9" eb="11">
      <t>トウロク</t>
    </rPh>
    <rPh sb="11" eb="13">
      <t>ヨテイ</t>
    </rPh>
    <rPh sb="14" eb="16">
      <t>バアイ</t>
    </rPh>
    <rPh sb="17" eb="19">
      <t>フメイ</t>
    </rPh>
    <rPh sb="20" eb="22">
      <t>バアイ</t>
    </rPh>
    <rPh sb="23" eb="26">
      <t>ミキニュウ</t>
    </rPh>
    <phoneticPr fontId="2"/>
  </si>
  <si>
    <t>127
下水道管路調査業務</t>
    <rPh sb="4" eb="7">
      <t>ゲスイドウ</t>
    </rPh>
    <rPh sb="7" eb="9">
      <t>カンロ</t>
    </rPh>
    <rPh sb="9" eb="11">
      <t>チョウサ</t>
    </rPh>
    <rPh sb="11" eb="13">
      <t>ギョウム</t>
    </rPh>
    <phoneticPr fontId="2"/>
  </si>
  <si>
    <t>下水道管路調査業務</t>
    <rPh sb="0" eb="3">
      <t>ゲスイドウ</t>
    </rPh>
    <rPh sb="3" eb="5">
      <t>カンロ</t>
    </rPh>
    <rPh sb="5" eb="7">
      <t>チョウサ</t>
    </rPh>
    <rPh sb="7" eb="9">
      <t>ギョウム</t>
    </rPh>
    <phoneticPr fontId="18"/>
  </si>
  <si>
    <t>補償コンサル</t>
    <rPh sb="0" eb="2">
      <t>ホショウ</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</si>
  <si>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</si>
  <si>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</si>
  <si>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</si>
  <si>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</si>
  <si>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</si>
  <si>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</si>
  <si>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</si>
  <si>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業者名</t>
    <rPh sb="0" eb="2">
      <t>ギョウシャ</t>
    </rPh>
    <rPh sb="2" eb="3">
      <t>メイ</t>
    </rPh>
    <phoneticPr fontId="2"/>
  </si>
  <si>
    <t>補償コンサルタント
登録 部門</t>
    <rPh sb="0" eb="2">
      <t>ホショウ</t>
    </rPh>
    <rPh sb="10" eb="12">
      <t>トウロク</t>
    </rPh>
    <rPh sb="13" eb="15">
      <t>ブモン</t>
    </rPh>
    <phoneticPr fontId="2"/>
  </si>
  <si>
    <t>営業・特殊補償</t>
    <rPh sb="0" eb="2">
      <t>エイギョウ</t>
    </rPh>
    <rPh sb="3" eb="5">
      <t>トクシュ</t>
    </rPh>
    <rPh sb="5" eb="7">
      <t>ホショウ</t>
    </rPh>
    <phoneticPr fontId="2"/>
  </si>
  <si>
    <t>下水道管路調査業務</t>
    <rPh sb="0" eb="3">
      <t>ゲスイドウ</t>
    </rPh>
    <rPh sb="3" eb="5">
      <t>カンロ</t>
    </rPh>
    <rPh sb="5" eb="7">
      <t>チョウサ</t>
    </rPh>
    <rPh sb="7" eb="9">
      <t>ギョウム</t>
    </rPh>
    <phoneticPr fontId="2"/>
  </si>
  <si>
    <t>↓ 町名地番は、略さず登記どおりに入力
　　　　　　↓ビル・マンション名は、任意により入力</t>
    <rPh sb="2" eb="4">
      <t>チョウメイ</t>
    </rPh>
    <rPh sb="4" eb="6">
      <t>チバン</t>
    </rPh>
    <rPh sb="8" eb="9">
      <t>リャク</t>
    </rPh>
    <rPh sb="11" eb="13">
      <t>トウキ</t>
    </rPh>
    <rPh sb="17" eb="19">
      <t>ニュウリョク</t>
    </rPh>
    <rPh sb="35" eb="36">
      <t>メイ</t>
    </rPh>
    <rPh sb="38" eb="40">
      <t>ニンイ</t>
    </rPh>
    <rPh sb="43" eb="45">
      <t>ニュウリョク</t>
    </rPh>
    <phoneticPr fontId="2"/>
  </si>
  <si>
    <r>
      <rPr>
        <b/>
        <sz val="11"/>
        <color indexed="10"/>
        <rFont val="ＭＳ ゴシック"/>
        <family val="3"/>
        <charset val="128"/>
      </rPr>
      <t>　←</t>
    </r>
    <r>
      <rPr>
        <b/>
        <sz val="11"/>
        <rFont val="ＭＳ ゴシック"/>
        <family val="3"/>
        <charset val="128"/>
      </rPr>
      <t>▼</t>
    </r>
    <r>
      <rPr>
        <b/>
        <sz val="11"/>
        <color indexed="12"/>
        <rFont val="ＭＳ ゴシック"/>
        <family val="3"/>
        <charset val="128"/>
      </rPr>
      <t>リストから選んでください。
　　　　　　　「その他」の役職名を入力</t>
    </r>
    <r>
      <rPr>
        <b/>
        <sz val="11"/>
        <color indexed="10"/>
        <rFont val="ＭＳ ゴシック"/>
        <family val="3"/>
        <charset val="128"/>
      </rPr>
      <t>→</t>
    </r>
    <rPh sb="8" eb="9">
      <t>エラ</t>
    </rPh>
    <phoneticPr fontId="2"/>
  </si>
  <si>
    <t>←　法人区分(株式会社　等)は、記入不要</t>
    <rPh sb="7" eb="11">
      <t>カブシキガイシャ</t>
    </rPh>
    <phoneticPr fontId="2"/>
  </si>
  <si>
    <t>物品</t>
    <rPh sb="0" eb="2">
      <t>ブッピン</t>
    </rPh>
    <phoneticPr fontId="2"/>
  </si>
  <si>
    <t>★補償コンサルタント登録がある方は記入ください</t>
    <rPh sb="1" eb="3">
      <t>ホショウ</t>
    </rPh>
    <rPh sb="10" eb="12">
      <t>トウロク</t>
    </rPh>
    <rPh sb="15" eb="16">
      <t>カタ</t>
    </rPh>
    <rPh sb="17" eb="19">
      <t>キニュウ</t>
    </rPh>
    <phoneticPr fontId="2"/>
  </si>
  <si>
    <t>必ず、このシートで入力してください。</t>
    <rPh sb="0" eb="1">
      <t>カナラ</t>
    </rPh>
    <rPh sb="9" eb="11">
      <t>ニュウリョク</t>
    </rPh>
    <phoneticPr fontId="2"/>
  </si>
  <si>
    <t>許認可権者</t>
    <rPh sb="0" eb="3">
      <t>キョニンカ</t>
    </rPh>
    <rPh sb="3" eb="4">
      <t>ケン</t>
    </rPh>
    <rPh sb="4" eb="5">
      <t>シャ</t>
    </rPh>
    <phoneticPr fontId="2"/>
  </si>
  <si>
    <t>取得年月日</t>
    <rPh sb="0" eb="2">
      <t>シュトク</t>
    </rPh>
    <rPh sb="2" eb="5">
      <t>ネンガッピ</t>
    </rPh>
    <phoneticPr fontId="2"/>
  </si>
  <si>
    <t>有効期間</t>
    <rPh sb="0" eb="2">
      <t>ユウコウ</t>
    </rPh>
    <rPh sb="2" eb="4">
      <t>キカン</t>
    </rPh>
    <phoneticPr fontId="2"/>
  </si>
  <si>
    <t>備考</t>
    <rPh sb="0" eb="2">
      <t>ビコウ</t>
    </rPh>
    <phoneticPr fontId="2"/>
  </si>
  <si>
    <t xml:space="preserve">027
造園資材
</t>
    <rPh sb="4" eb="6">
      <t>ゾウエン</t>
    </rPh>
    <rPh sb="6" eb="8">
      <t>シザイ</t>
    </rPh>
    <phoneticPr fontId="2"/>
  </si>
  <si>
    <t xml:space="preserve">101
印刷
</t>
    <rPh sb="4" eb="6">
      <t>インサツ</t>
    </rPh>
    <phoneticPr fontId="2"/>
  </si>
  <si>
    <t xml:space="preserve">103
建物清掃
</t>
    <rPh sb="4" eb="6">
      <t>タテモノ</t>
    </rPh>
    <rPh sb="6" eb="8">
      <t>セイソウ</t>
    </rPh>
    <phoneticPr fontId="2"/>
  </si>
  <si>
    <t xml:space="preserve">112
廃棄物処理
</t>
    <rPh sb="4" eb="7">
      <t>ハイキブツ</t>
    </rPh>
    <rPh sb="7" eb="9">
      <t>ショリ</t>
    </rPh>
    <phoneticPr fontId="2"/>
  </si>
  <si>
    <t xml:space="preserve">131
賃貸業務
</t>
    <rPh sb="4" eb="6">
      <t>チンタイ</t>
    </rPh>
    <rPh sb="6" eb="8">
      <t>ギョウム</t>
    </rPh>
    <phoneticPr fontId="2"/>
  </si>
  <si>
    <t xml:space="preserve">132
労働者派遣
</t>
    <rPh sb="4" eb="7">
      <t>ロウドウシャ</t>
    </rPh>
    <rPh sb="7" eb="9">
      <t>ハケン</t>
    </rPh>
    <phoneticPr fontId="2"/>
  </si>
  <si>
    <t>〒192-0904　東京都八王子市子安町四丁目７番１号　サザンスカイタワー八王子 ７階</t>
    <rPh sb="10" eb="13">
      <t>トウキョウト</t>
    </rPh>
    <rPh sb="13" eb="17">
      <t>ハチオウジシ</t>
    </rPh>
    <rPh sb="17" eb="20">
      <t>コヤスマチ</t>
    </rPh>
    <rPh sb="20" eb="23">
      <t>ヨンチョウメ</t>
    </rPh>
    <rPh sb="24" eb="25">
      <t>バン</t>
    </rPh>
    <rPh sb="26" eb="27">
      <t>ゴウ</t>
    </rPh>
    <rPh sb="37" eb="40">
      <t>ハチオウジ</t>
    </rPh>
    <rPh sb="42" eb="43">
      <t>カイ</t>
    </rPh>
    <phoneticPr fontId="2"/>
  </si>
  <si>
    <t>契約検査係 受付時間（土・日・祝祭日・12/28～1/3を除く）</t>
    <rPh sb="0" eb="2">
      <t>ケイヤク</t>
    </rPh>
    <rPh sb="2" eb="4">
      <t>ケンサ</t>
    </rPh>
    <rPh sb="4" eb="5">
      <t>カカリ</t>
    </rPh>
    <rPh sb="6" eb="8">
      <t>ウケツケ</t>
    </rPh>
    <rPh sb="8" eb="10">
      <t>ジカン</t>
    </rPh>
    <rPh sb="11" eb="12">
      <t>ド</t>
    </rPh>
    <rPh sb="13" eb="14">
      <t>ニチ</t>
    </rPh>
    <rPh sb="15" eb="17">
      <t>シュクサイ</t>
    </rPh>
    <rPh sb="17" eb="18">
      <t>ヒ</t>
    </rPh>
    <rPh sb="29" eb="30">
      <t>ノゾ</t>
    </rPh>
    <phoneticPr fontId="2"/>
  </si>
  <si>
    <t xml:space="preserve"> 9:00～12:00、13:00～17:00（又は15:00※)</t>
    <rPh sb="24" eb="25">
      <t>マタ</t>
    </rPh>
    <phoneticPr fontId="2"/>
  </si>
  <si>
    <t>ただし、受付時間については通知なく変更する場合があります。</t>
    <phoneticPr fontId="2"/>
  </si>
  <si>
    <t>補償ｺﾝｻﾙ</t>
    <rPh sb="0" eb="2">
      <t>ホショウ</t>
    </rPh>
    <phoneticPr fontId="2"/>
  </si>
  <si>
    <t xml:space="preserve">115
広告代理
</t>
    <rPh sb="4" eb="6">
      <t>コウコク</t>
    </rPh>
    <rPh sb="6" eb="8">
      <t>ダイリ</t>
    </rPh>
    <phoneticPr fontId="2"/>
  </si>
  <si>
    <t xml:space="preserve">004
什器・家具
</t>
    <rPh sb="4" eb="6">
      <t>ジュウキ</t>
    </rPh>
    <rPh sb="7" eb="9">
      <t>カグ</t>
    </rPh>
    <phoneticPr fontId="2"/>
  </si>
  <si>
    <t>什器・家具</t>
    <rPh sb="0" eb="2">
      <t>ジュウキ</t>
    </rPh>
    <rPh sb="3" eb="5">
      <t>カグ</t>
    </rPh>
    <phoneticPr fontId="2"/>
  </si>
  <si>
    <t>工業用ゴム製品</t>
    <rPh sb="0" eb="3">
      <t>コウギョウヨウ</t>
    </rPh>
    <rPh sb="5" eb="7">
      <t>セイヒン</t>
    </rPh>
    <phoneticPr fontId="2"/>
  </si>
  <si>
    <t>複写業務</t>
    <rPh sb="0" eb="2">
      <t>フクシャ</t>
    </rPh>
    <rPh sb="2" eb="4">
      <t>ギョウム</t>
    </rPh>
    <phoneticPr fontId="2"/>
  </si>
  <si>
    <t>電気・暖冷房等設備保守</t>
    <rPh sb="0" eb="2">
      <t>デンキ</t>
    </rPh>
    <rPh sb="3" eb="4">
      <t>ダン</t>
    </rPh>
    <rPh sb="4" eb="6">
      <t>レイボウ</t>
    </rPh>
    <rPh sb="6" eb="7">
      <t>ナド</t>
    </rPh>
    <rPh sb="7" eb="9">
      <t>セツビ</t>
    </rPh>
    <rPh sb="9" eb="11">
      <t>ホシュ</t>
    </rPh>
    <phoneticPr fontId="2"/>
  </si>
  <si>
    <t>104
電気・暖冷房等設備保守</t>
    <rPh sb="4" eb="6">
      <t>デンキ</t>
    </rPh>
    <rPh sb="7" eb="8">
      <t>ダン</t>
    </rPh>
    <rPh sb="8" eb="11">
      <t>レイボウナド</t>
    </rPh>
    <rPh sb="11" eb="13">
      <t>セツビ</t>
    </rPh>
    <rPh sb="13" eb="15">
      <t>ホシュ</t>
    </rPh>
    <phoneticPr fontId="2"/>
  </si>
  <si>
    <t>催事関係業務</t>
    <rPh sb="0" eb="2">
      <t>サイジ</t>
    </rPh>
    <rPh sb="2" eb="4">
      <t>カンケイ</t>
    </rPh>
    <rPh sb="4" eb="6">
      <t>ギョウム</t>
    </rPh>
    <phoneticPr fontId="2"/>
  </si>
  <si>
    <t>労働者派遣</t>
    <rPh sb="0" eb="3">
      <t>ロウドウシャ</t>
    </rPh>
    <rPh sb="3" eb="5">
      <t>ハケン</t>
    </rPh>
    <phoneticPr fontId="2"/>
  </si>
  <si>
    <t>電気・暖冷房等設備保守</t>
    <rPh sb="0" eb="2">
      <t>デンキ</t>
    </rPh>
    <rPh sb="3" eb="4">
      <t>ダン</t>
    </rPh>
    <rPh sb="4" eb="6">
      <t>レイボウ</t>
    </rPh>
    <rPh sb="6" eb="7">
      <t>ナド</t>
    </rPh>
    <rPh sb="7" eb="9">
      <t>セツビ</t>
    </rPh>
    <rPh sb="9" eb="11">
      <t>ホシュ</t>
    </rPh>
    <phoneticPr fontId="18"/>
  </si>
  <si>
    <t>催事関係業務</t>
    <rPh sb="0" eb="2">
      <t>サイジ</t>
    </rPh>
    <rPh sb="2" eb="4">
      <t>カンケイ</t>
    </rPh>
    <rPh sb="4" eb="6">
      <t>ギョウム</t>
    </rPh>
    <phoneticPr fontId="18"/>
  </si>
  <si>
    <t>労働者派遣</t>
    <rPh sb="0" eb="3">
      <t>ロウドウシャ</t>
    </rPh>
    <rPh sb="3" eb="5">
      <t>ハケン</t>
    </rPh>
    <phoneticPr fontId="18"/>
  </si>
  <si>
    <t>什器・家具</t>
    <rPh sb="0" eb="2">
      <t>ジュウキ</t>
    </rPh>
    <rPh sb="3" eb="5">
      <t>カグ</t>
    </rPh>
    <phoneticPr fontId="18"/>
  </si>
  <si>
    <t>工業用ゴム製品</t>
    <rPh sb="0" eb="3">
      <t>コウギョウヨウ</t>
    </rPh>
    <rPh sb="5" eb="7">
      <t>セイヒン</t>
    </rPh>
    <phoneticPr fontId="18"/>
  </si>
  <si>
    <t>公社と契約をする者（上記）の所在地</t>
    <rPh sb="0" eb="2">
      <t>コウシャ</t>
    </rPh>
    <rPh sb="3" eb="5">
      <t>ケイヤク</t>
    </rPh>
    <rPh sb="8" eb="9">
      <t>モノ</t>
    </rPh>
    <rPh sb="10" eb="12">
      <t>ジョウキ</t>
    </rPh>
    <rPh sb="14" eb="17">
      <t>ショザイチ</t>
    </rPh>
    <phoneticPr fontId="2"/>
  </si>
  <si>
    <t>契約に関する連絡先</t>
    <rPh sb="0" eb="2">
      <t>ケイヤク</t>
    </rPh>
    <rPh sb="3" eb="4">
      <t>カン</t>
    </rPh>
    <rPh sb="6" eb="9">
      <t>レンラクサキ</t>
    </rPh>
    <phoneticPr fontId="2"/>
  </si>
  <si>
    <t>人　　　数</t>
    <rPh sb="0" eb="1">
      <t>ヒト</t>
    </rPh>
    <rPh sb="4" eb="5">
      <t>カズ</t>
    </rPh>
    <phoneticPr fontId="2"/>
  </si>
  <si>
    <t>従業員数</t>
    <rPh sb="0" eb="3">
      <t>ジュウギョウイン</t>
    </rPh>
    <rPh sb="3" eb="4">
      <t>スウ</t>
    </rPh>
    <phoneticPr fontId="2"/>
  </si>
  <si>
    <t>総　　数</t>
    <rPh sb="0" eb="1">
      <t>ソウ</t>
    </rPh>
    <rPh sb="3" eb="4">
      <t>カズ</t>
    </rPh>
    <phoneticPr fontId="2"/>
  </si>
  <si>
    <t>↓20文字程度まで</t>
    <rPh sb="3" eb="5">
      <t>モジ</t>
    </rPh>
    <rPh sb="5" eb="7">
      <t>テイド</t>
    </rPh>
    <phoneticPr fontId="18"/>
  </si>
  <si>
    <t>委託業務に従事する職員</t>
    <rPh sb="0" eb="2">
      <t>イタク</t>
    </rPh>
    <rPh sb="2" eb="4">
      <t>ギョウム</t>
    </rPh>
    <rPh sb="5" eb="7">
      <t>ジュウジ</t>
    </rPh>
    <rPh sb="9" eb="11">
      <t>ショクイン</t>
    </rPh>
    <phoneticPr fontId="2"/>
  </si>
  <si>
    <t>その他</t>
    <rPh sb="2" eb="3">
      <t>タ</t>
    </rPh>
    <phoneticPr fontId="18"/>
  </si>
  <si>
    <t>★記入した事業者登録や資格許可等の証明書(写)を添付してください</t>
    <rPh sb="1" eb="3">
      <t>キニュウ</t>
    </rPh>
    <rPh sb="5" eb="8">
      <t>ジギョウシャ</t>
    </rPh>
    <rPh sb="6" eb="8">
      <t>ギョウシャ</t>
    </rPh>
    <rPh sb="8" eb="10">
      <t>トウロク</t>
    </rPh>
    <rPh sb="11" eb="13">
      <t>シカク</t>
    </rPh>
    <rPh sb="13" eb="15">
      <t>キョカ</t>
    </rPh>
    <rPh sb="15" eb="16">
      <t>トウ</t>
    </rPh>
    <rPh sb="17" eb="20">
      <t>ショウメイショ</t>
    </rPh>
    <rPh sb="21" eb="22">
      <t>ウツ</t>
    </rPh>
    <rPh sb="24" eb="26">
      <t>テンプ</t>
    </rPh>
    <phoneticPr fontId="2"/>
  </si>
  <si>
    <t>役職
ならびに
氏名</t>
    <rPh sb="0" eb="2">
      <t>ヤクショク</t>
    </rPh>
    <rPh sb="8" eb="10">
      <t>シメイ</t>
    </rPh>
    <phoneticPr fontId="2"/>
  </si>
  <si>
    <t>商号
または
名称</t>
    <rPh sb="0" eb="2">
      <t>ショウゴウ</t>
    </rPh>
    <rPh sb="7" eb="9">
      <t>メイショウ</t>
    </rPh>
    <phoneticPr fontId="2"/>
  </si>
  <si>
    <t>発　行　印</t>
    <rPh sb="0" eb="1">
      <t>パツ</t>
    </rPh>
    <rPh sb="2" eb="3">
      <t>ギョウ</t>
    </rPh>
    <rPh sb="4" eb="5">
      <t>イン</t>
    </rPh>
    <phoneticPr fontId="2"/>
  </si>
  <si>
    <t>建築士登録</t>
    <rPh sb="0" eb="2">
      <t>ケンチク</t>
    </rPh>
    <rPh sb="2" eb="3">
      <t>シ</t>
    </rPh>
    <rPh sb="3" eb="5">
      <t>トウロク</t>
    </rPh>
    <phoneticPr fontId="2"/>
  </si>
  <si>
    <t>業者
コード</t>
    <rPh sb="0" eb="2">
      <t>ギョウシャ</t>
    </rPh>
    <phoneticPr fontId="2"/>
  </si>
  <si>
    <t>フリガナ</t>
    <phoneticPr fontId="2"/>
  </si>
  <si>
    <t>役 職 名</t>
  </si>
  <si>
    <t>役 職 名</t>
    <phoneticPr fontId="2"/>
  </si>
  <si>
    <t>代表者</t>
    <rPh sb="0" eb="2">
      <t>ダイヒョウ</t>
    </rPh>
    <rPh sb="2" eb="3">
      <t>シャ</t>
    </rPh>
    <phoneticPr fontId="2"/>
  </si>
  <si>
    <t>フリガナ</t>
    <phoneticPr fontId="2"/>
  </si>
  <si>
    <t>フリガナ</t>
    <phoneticPr fontId="18"/>
  </si>
  <si>
    <t>←　姓名の間は、スペースを入れる</t>
    <rPh sb="2" eb="3">
      <t>セイ</t>
    </rPh>
    <rPh sb="3" eb="4">
      <t>メイ</t>
    </rPh>
    <rPh sb="5" eb="6">
      <t>アイダ</t>
    </rPh>
    <rPh sb="13" eb="14">
      <t>イ</t>
    </rPh>
    <phoneticPr fontId="2"/>
  </si>
  <si>
    <t>メールアドレス</t>
    <phoneticPr fontId="2"/>
  </si>
  <si>
    <t>所 在 地</t>
    <rPh sb="0" eb="1">
      <t>ショ</t>
    </rPh>
    <rPh sb="2" eb="3">
      <t>ザイ</t>
    </rPh>
    <rPh sb="4" eb="5">
      <t>チ</t>
    </rPh>
    <phoneticPr fontId="2"/>
  </si>
  <si>
    <t>130
浄水場・処理場機械運転管理</t>
    <rPh sb="4" eb="7">
      <t>ジョウスイジョウ</t>
    </rPh>
    <rPh sb="8" eb="11">
      <t>ショリジョウ</t>
    </rPh>
    <rPh sb="11" eb="13">
      <t>キカイ</t>
    </rPh>
    <rPh sb="13" eb="15">
      <t>ウンテン</t>
    </rPh>
    <rPh sb="15" eb="17">
      <t>カンリ</t>
    </rPh>
    <phoneticPr fontId="2"/>
  </si>
  <si>
    <t>125
市場・補償鑑定関係調査業務</t>
    <rPh sb="4" eb="6">
      <t>シジョウ</t>
    </rPh>
    <rPh sb="7" eb="9">
      <t>ホショウ</t>
    </rPh>
    <rPh sb="9" eb="11">
      <t>カンテイ</t>
    </rPh>
    <rPh sb="11" eb="13">
      <t>カンケイ</t>
    </rPh>
    <rPh sb="13" eb="15">
      <t>チョウサ</t>
    </rPh>
    <rPh sb="15" eb="17">
      <t>ギョウム</t>
    </rPh>
    <phoneticPr fontId="2"/>
  </si>
  <si>
    <t xml:space="preserve">120
催事関係業務
</t>
    <rPh sb="4" eb="6">
      <t>サイジ</t>
    </rPh>
    <rPh sb="6" eb="8">
      <t>カンケイ</t>
    </rPh>
    <rPh sb="8" eb="10">
      <t>ギョウム</t>
    </rPh>
    <phoneticPr fontId="2"/>
  </si>
  <si>
    <t xml:space="preserve">121
情報処理業務
</t>
    <rPh sb="4" eb="6">
      <t>ジョウホウ</t>
    </rPh>
    <rPh sb="6" eb="8">
      <t>ショリ</t>
    </rPh>
    <rPh sb="8" eb="10">
      <t>ギョウム</t>
    </rPh>
    <phoneticPr fontId="2"/>
  </si>
  <si>
    <t xml:space="preserve">006
工業用ゴム製品
</t>
    <rPh sb="4" eb="7">
      <t>コウギョウヨウ</t>
    </rPh>
    <rPh sb="9" eb="11">
      <t>セイヒン</t>
    </rPh>
    <phoneticPr fontId="2"/>
  </si>
  <si>
    <t>代　表　者</t>
    <rPh sb="0" eb="1">
      <t>ダイ</t>
    </rPh>
    <rPh sb="2" eb="3">
      <t>ヒョウ</t>
    </rPh>
    <rPh sb="4" eb="5">
      <t>シャ</t>
    </rPh>
    <phoneticPr fontId="2"/>
  </si>
  <si>
    <t>代　理　人</t>
    <rPh sb="0" eb="1">
      <t>ダイ</t>
    </rPh>
    <rPh sb="2" eb="3">
      <t>リ</t>
    </rPh>
    <rPh sb="4" eb="5">
      <t>ヒト</t>
    </rPh>
    <phoneticPr fontId="2"/>
  </si>
  <si>
    <t>氏 名</t>
    <rPh sb="0" eb="1">
      <t>ウジ</t>
    </rPh>
    <rPh sb="2" eb="3">
      <t>メイ</t>
    </rPh>
    <phoneticPr fontId="2"/>
  </si>
  <si>
    <r>
      <t>「関係する会社」</t>
    </r>
    <r>
      <rPr>
        <sz val="10.5"/>
        <rFont val="ＭＳ ゴシック"/>
        <family val="3"/>
        <charset val="128"/>
      </rPr>
      <t>で公社の競争入札参加資格(物品)の申込みをしている会社について、必ず記入してください。</t>
    </r>
    <rPh sb="21" eb="23">
      <t>ブッピン</t>
    </rPh>
    <phoneticPr fontId="2"/>
  </si>
  <si>
    <t>企業情報</t>
    <rPh sb="0" eb="2">
      <t>キギョウ</t>
    </rPh>
    <rPh sb="2" eb="4">
      <t>ジョウホウ</t>
    </rPh>
    <phoneticPr fontId="18"/>
  </si>
  <si>
    <t>許認可情報</t>
    <rPh sb="0" eb="3">
      <t>キョニンカ</t>
    </rPh>
    <rPh sb="3" eb="5">
      <t>ジョウホウ</t>
    </rPh>
    <phoneticPr fontId="2"/>
  </si>
  <si>
    <t>許認可番号</t>
    <rPh sb="0" eb="3">
      <t>キョニンカ</t>
    </rPh>
    <rPh sb="3" eb="5">
      <t>バンゴウ</t>
    </rPh>
    <phoneticPr fontId="2"/>
  </si>
  <si>
    <t>許認可名称</t>
    <rPh sb="0" eb="3">
      <t>キョニンカ</t>
    </rPh>
    <rPh sb="3" eb="5">
      <t>メイショウ</t>
    </rPh>
    <phoneticPr fontId="2"/>
  </si>
  <si>
    <t>総　　　数</t>
    <rPh sb="0" eb="1">
      <t>ソウ</t>
    </rPh>
    <rPh sb="4" eb="5">
      <t>カズ</t>
    </rPh>
    <phoneticPr fontId="2"/>
  </si>
  <si>
    <t>従　業　員　数</t>
    <rPh sb="0" eb="1">
      <t>ジュウ</t>
    </rPh>
    <rPh sb="2" eb="3">
      <t>ギョウ</t>
    </rPh>
    <rPh sb="4" eb="5">
      <t>イン</t>
    </rPh>
    <rPh sb="6" eb="7">
      <t>スウ</t>
    </rPh>
    <phoneticPr fontId="2"/>
  </si>
  <si>
    <t>技 術 職 員</t>
    <rPh sb="0" eb="1">
      <t>ワザ</t>
    </rPh>
    <rPh sb="2" eb="3">
      <t>ジュツ</t>
    </rPh>
    <rPh sb="4" eb="5">
      <t>ショク</t>
    </rPh>
    <phoneticPr fontId="2"/>
  </si>
  <si>
    <t>印　　　　鑑</t>
    <rPh sb="0" eb="1">
      <t>イン</t>
    </rPh>
    <rPh sb="5" eb="6">
      <t>カガミ</t>
    </rPh>
    <phoneticPr fontId="2"/>
  </si>
  <si>
    <t>企業情報</t>
    <rPh sb="0" eb="2">
      <t>キギョウ</t>
    </rPh>
    <rPh sb="2" eb="4">
      <t>ジョウホウ</t>
    </rPh>
    <phoneticPr fontId="2"/>
  </si>
  <si>
    <t>技 術 職 員</t>
    <rPh sb="0" eb="1">
      <t>ワザ</t>
    </rPh>
    <rPh sb="2" eb="3">
      <t>ジュツ</t>
    </rPh>
    <rPh sb="4" eb="5">
      <t>ショク</t>
    </rPh>
    <rPh sb="6" eb="7">
      <t>イン</t>
    </rPh>
    <phoneticPr fontId="2"/>
  </si>
  <si>
    <r>
      <t>「関係する会社」</t>
    </r>
    <r>
      <rPr>
        <sz val="10.5"/>
        <rFont val="ＭＳ ゴシック"/>
        <family val="3"/>
        <charset val="128"/>
      </rPr>
      <t>で公社の競争入札参加資格の申込みをしている会社について、</t>
    </r>
    <r>
      <rPr>
        <b/>
        <u/>
        <sz val="10.5"/>
        <color indexed="10"/>
        <rFont val="ＭＳ ゴシック"/>
        <family val="3"/>
        <charset val="128"/>
      </rPr>
      <t>必ず入力してください。</t>
    </r>
    <rPh sb="38" eb="40">
      <t>ニュウリョク</t>
    </rPh>
    <phoneticPr fontId="2"/>
  </si>
  <si>
    <t>※必ず入力してください</t>
    <rPh sb="1" eb="2">
      <t>カナラ</t>
    </rPh>
    <rPh sb="3" eb="5">
      <t>ニュウリョク</t>
    </rPh>
    <phoneticPr fontId="18"/>
  </si>
  <si>
    <t>←　姓　名の間は、スペースを入れる</t>
    <rPh sb="2" eb="3">
      <t>セイ</t>
    </rPh>
    <rPh sb="4" eb="5">
      <t>メイ</t>
    </rPh>
    <rPh sb="6" eb="7">
      <t>アイダ</t>
    </rPh>
    <rPh sb="14" eb="15">
      <t>イ</t>
    </rPh>
    <phoneticPr fontId="2"/>
  </si>
  <si>
    <t>FAX</t>
    <phoneticPr fontId="2"/>
  </si>
  <si>
    <t>電話</t>
    <rPh sb="0" eb="2">
      <t>デンワ</t>
    </rPh>
    <phoneticPr fontId="2"/>
  </si>
  <si>
    <t>委託</t>
    <rPh sb="0" eb="2">
      <t>イタク</t>
    </rPh>
    <phoneticPr fontId="2"/>
  </si>
  <si>
    <t>入札参加申請営業種目</t>
    <rPh sb="0" eb="2">
      <t>ニュウサツ</t>
    </rPh>
    <rPh sb="2" eb="4">
      <t>サンカ</t>
    </rPh>
    <rPh sb="4" eb="6">
      <t>シンセイ</t>
    </rPh>
    <rPh sb="6" eb="8">
      <t>エイギョウ</t>
    </rPh>
    <rPh sb="8" eb="10">
      <t>シュモク</t>
    </rPh>
    <phoneticPr fontId="2"/>
  </si>
  <si>
    <t>公社登録申請種目</t>
    <rPh sb="0" eb="2">
      <t>コウシャ</t>
    </rPh>
    <rPh sb="2" eb="4">
      <t>トウロク</t>
    </rPh>
    <rPh sb="6" eb="8">
      <t>シュモク</t>
    </rPh>
    <phoneticPr fontId="2"/>
  </si>
  <si>
    <r>
      <t>　※申請業種は、</t>
    </r>
    <r>
      <rPr>
        <b/>
        <sz val="10"/>
        <color indexed="10"/>
        <rFont val="ＭＳ Ｐゴシック"/>
        <family val="3"/>
        <charset val="128"/>
      </rPr>
      <t>東京都に申請登録している種目種のみ</t>
    </r>
    <r>
      <rPr>
        <sz val="10"/>
        <color indexed="10"/>
        <rFont val="ＭＳ Ｐゴシック"/>
        <family val="3"/>
        <charset val="128"/>
      </rPr>
      <t>となります。東京都の受付票を参照のうえ入力ください。（上限１０種目）</t>
    </r>
    <rPh sb="2" eb="4">
      <t>シンセイ</t>
    </rPh>
    <rPh sb="4" eb="6">
      <t>ギョウシュ</t>
    </rPh>
    <rPh sb="8" eb="11">
      <t>トウキョウト</t>
    </rPh>
    <rPh sb="12" eb="14">
      <t>シンセイ</t>
    </rPh>
    <rPh sb="14" eb="16">
      <t>トウロク</t>
    </rPh>
    <rPh sb="20" eb="22">
      <t>シュモク</t>
    </rPh>
    <rPh sb="22" eb="23">
      <t>タネ</t>
    </rPh>
    <rPh sb="31" eb="34">
      <t>トウキョウト</t>
    </rPh>
    <rPh sb="35" eb="37">
      <t>ウケツケ</t>
    </rPh>
    <rPh sb="37" eb="38">
      <t>ヒョウ</t>
    </rPh>
    <rPh sb="39" eb="41">
      <t>サンショウ</t>
    </rPh>
    <rPh sb="44" eb="46">
      <t>ニュウリョク</t>
    </rPh>
    <rPh sb="52" eb="54">
      <t>ジョウゲン</t>
    </rPh>
    <rPh sb="56" eb="58">
      <t>シュモク</t>
    </rPh>
    <phoneticPr fontId="2"/>
  </si>
  <si>
    <t>申　請　営　業　種　目</t>
    <rPh sb="0" eb="1">
      <t>サル</t>
    </rPh>
    <rPh sb="2" eb="3">
      <t>ショウ</t>
    </rPh>
    <rPh sb="4" eb="5">
      <t>エイ</t>
    </rPh>
    <rPh sb="6" eb="7">
      <t>ギョウ</t>
    </rPh>
    <rPh sb="8" eb="9">
      <t>タネ</t>
    </rPh>
    <rPh sb="10" eb="11">
      <t>メ</t>
    </rPh>
    <phoneticPr fontId="2"/>
  </si>
  <si>
    <t>営業種目</t>
    <rPh sb="0" eb="1">
      <t>エイ</t>
    </rPh>
    <rPh sb="1" eb="2">
      <t>ギョウ</t>
    </rPh>
    <rPh sb="2" eb="3">
      <t>タネ</t>
    </rPh>
    <rPh sb="3" eb="4">
      <t>メ</t>
    </rPh>
    <phoneticPr fontId="2"/>
  </si>
  <si>
    <t>受　付　印</t>
    <rPh sb="0" eb="1">
      <t>ウケ</t>
    </rPh>
    <rPh sb="2" eb="3">
      <t>ヅケ</t>
    </rPh>
    <rPh sb="4" eb="5">
      <t>イン</t>
    </rPh>
    <phoneticPr fontId="2"/>
  </si>
  <si>
    <t>業者コード （5桁）</t>
    <rPh sb="0" eb="2">
      <t>ギョウシャ</t>
    </rPh>
    <rPh sb="8" eb="9">
      <t>ケタ</t>
    </rPh>
    <phoneticPr fontId="2"/>
  </si>
  <si>
    <t>東京都　受付番号</t>
    <rPh sb="0" eb="3">
      <t>トウキョウト</t>
    </rPh>
    <rPh sb="4" eb="6">
      <t>ウケツケ</t>
    </rPh>
    <rPh sb="6" eb="8">
      <t>バンゴウ</t>
    </rPh>
    <phoneticPr fontId="2"/>
  </si>
  <si>
    <t>競争入札参加資格　（該当に○）</t>
    <rPh sb="0" eb="2">
      <t>キョウソウ</t>
    </rPh>
    <rPh sb="2" eb="4">
      <t>ニュウサツ</t>
    </rPh>
    <rPh sb="4" eb="6">
      <t>サンカ</t>
    </rPh>
    <rPh sb="6" eb="8">
      <t>シカク</t>
    </rPh>
    <rPh sb="10" eb="12">
      <t>ガイトウ</t>
    </rPh>
    <phoneticPr fontId="2"/>
  </si>
  <si>
    <t>商号又は名称</t>
    <rPh sb="0" eb="2">
      <t>ショウゴウ</t>
    </rPh>
    <rPh sb="2" eb="3">
      <t>マタ</t>
    </rPh>
    <rPh sb="4" eb="6">
      <t>メイショウ</t>
    </rPh>
    <phoneticPr fontId="2"/>
  </si>
  <si>
    <t>工　事</t>
    <rPh sb="0" eb="1">
      <t>コウ</t>
    </rPh>
    <rPh sb="2" eb="3">
      <t>コト</t>
    </rPh>
    <phoneticPr fontId="2"/>
  </si>
  <si>
    <t>物品
買い入れ等</t>
    <rPh sb="0" eb="2">
      <t>ブッピン</t>
    </rPh>
    <rPh sb="3" eb="6">
      <t>カイイ</t>
    </rPh>
    <rPh sb="7" eb="8">
      <t>トウ</t>
    </rPh>
    <phoneticPr fontId="2"/>
  </si>
  <si>
    <t>代表者</t>
    <rPh sb="0" eb="3">
      <t>ダイヒョウシャ</t>
    </rPh>
    <phoneticPr fontId="2"/>
  </si>
  <si>
    <t>下記のとおり変更しましたのでお届けします。</t>
    <rPh sb="0" eb="2">
      <t>カキ</t>
    </rPh>
    <rPh sb="6" eb="8">
      <t>ヘンコウ</t>
    </rPh>
    <rPh sb="15" eb="16">
      <t>トド</t>
    </rPh>
    <phoneticPr fontId="2"/>
  </si>
  <si>
    <t>変　更　事　項</t>
    <rPh sb="0" eb="1">
      <t>ヘン</t>
    </rPh>
    <rPh sb="2" eb="3">
      <t>サラ</t>
    </rPh>
    <rPh sb="4" eb="5">
      <t>コト</t>
    </rPh>
    <rPh sb="6" eb="7">
      <t>コウ</t>
    </rPh>
    <phoneticPr fontId="2"/>
  </si>
  <si>
    <t>備　考</t>
    <rPh sb="0" eb="1">
      <t>ビ</t>
    </rPh>
    <rPh sb="2" eb="3">
      <t>コウ</t>
    </rPh>
    <phoneticPr fontId="2"/>
  </si>
  <si>
    <t>添付書類
 （該当に○ 又は記入）</t>
    <rPh sb="0" eb="2">
      <t>テンプ</t>
    </rPh>
    <rPh sb="2" eb="4">
      <t>ショルイ</t>
    </rPh>
    <rPh sb="7" eb="9">
      <t>ガイトウ</t>
    </rPh>
    <rPh sb="12" eb="13">
      <t>マタ</t>
    </rPh>
    <rPh sb="14" eb="16">
      <t>キニュウ</t>
    </rPh>
    <phoneticPr fontId="2"/>
  </si>
  <si>
    <t>該当する項目に○を付けてください。</t>
    <rPh sb="0" eb="2">
      <t>ガイトウ</t>
    </rPh>
    <rPh sb="4" eb="6">
      <t>コウモク</t>
    </rPh>
    <rPh sb="9" eb="10">
      <t>ツ</t>
    </rPh>
    <phoneticPr fontId="2"/>
  </si>
  <si>
    <t>実  印</t>
    <rPh sb="0" eb="1">
      <t>ミノル</t>
    </rPh>
    <rPh sb="3" eb="4">
      <t>イン</t>
    </rPh>
    <phoneticPr fontId="2"/>
  </si>
  <si>
    <t>改 印　・　新 設</t>
    <rPh sb="0" eb="1">
      <t>アラタ</t>
    </rPh>
    <rPh sb="2" eb="3">
      <t>イン</t>
    </rPh>
    <rPh sb="6" eb="7">
      <t>シン</t>
    </rPh>
    <rPh sb="8" eb="9">
      <t>セツ</t>
    </rPh>
    <phoneticPr fontId="2"/>
  </si>
  <si>
    <t xml:space="preserve"> 廃 止　・　紛 失</t>
    <rPh sb="1" eb="2">
      <t>ハイ</t>
    </rPh>
    <rPh sb="3" eb="4">
      <t>ドメ</t>
    </rPh>
    <rPh sb="7" eb="8">
      <t>フン</t>
    </rPh>
    <rPh sb="9" eb="10">
      <t>シッ</t>
    </rPh>
    <phoneticPr fontId="2"/>
  </si>
  <si>
    <t>代理人印
使用印</t>
    <rPh sb="0" eb="3">
      <t>ダイリニン</t>
    </rPh>
    <rPh sb="3" eb="4">
      <t>イン</t>
    </rPh>
    <rPh sb="6" eb="8">
      <t>シヨウ</t>
    </rPh>
    <rPh sb="8" eb="9">
      <t>イン</t>
    </rPh>
    <phoneticPr fontId="2"/>
  </si>
  <si>
    <t>新印鑑</t>
    <rPh sb="0" eb="1">
      <t>シン</t>
    </rPh>
    <rPh sb="1" eb="3">
      <t>インカン</t>
    </rPh>
    <phoneticPr fontId="2"/>
  </si>
  <si>
    <t>旧印鑑</t>
    <rPh sb="0" eb="1">
      <t>キュウ</t>
    </rPh>
    <rPh sb="1" eb="3">
      <t>インカン</t>
    </rPh>
    <phoneticPr fontId="2"/>
  </si>
  <si>
    <t>契約番号</t>
    <rPh sb="0" eb="2">
      <t>ケイヤク</t>
    </rPh>
    <rPh sb="2" eb="4">
      <t>バンゴウ</t>
    </rPh>
    <phoneticPr fontId="2"/>
  </si>
  <si>
    <t>フリガナ</t>
    <phoneticPr fontId="2"/>
  </si>
  <si>
    <t>要</t>
    <rPh sb="0" eb="1">
      <t>ヨウ</t>
    </rPh>
    <phoneticPr fontId="2"/>
  </si>
  <si>
    <t>1部</t>
    <rPh sb="1" eb="2">
      <t>ブ</t>
    </rPh>
    <phoneticPr fontId="2"/>
  </si>
  <si>
    <t>①又は②</t>
    <rPh sb="1" eb="2">
      <t>マタ</t>
    </rPh>
    <phoneticPr fontId="2"/>
  </si>
  <si>
    <t>許可又は登録</t>
    <rPh sb="0" eb="2">
      <t>キョカ</t>
    </rPh>
    <rPh sb="2" eb="3">
      <t>マタ</t>
    </rPh>
    <rPh sb="4" eb="6">
      <t>トウロク</t>
    </rPh>
    <phoneticPr fontId="2"/>
  </si>
  <si>
    <t>eメールアドレス</t>
    <phoneticPr fontId="2"/>
  </si>
  <si>
    <t>不要</t>
    <rPh sb="0" eb="2">
      <t>フヨウ</t>
    </rPh>
    <phoneticPr fontId="2"/>
  </si>
  <si>
    <t>ＦＡＸ番号</t>
    <rPh sb="3" eb="5">
      <t>バンゴウ</t>
    </rPh>
    <phoneticPr fontId="2"/>
  </si>
  <si>
    <t>資本金</t>
    <rPh sb="0" eb="3">
      <t>シホンキン</t>
    </rPh>
    <phoneticPr fontId="2"/>
  </si>
  <si>
    <t>使用印鑑届 （指定の様式）</t>
    <rPh sb="0" eb="2">
      <t>シヨウ</t>
    </rPh>
    <rPh sb="2" eb="4">
      <t>インカン</t>
    </rPh>
    <rPh sb="4" eb="5">
      <t>トド</t>
    </rPh>
    <rPh sb="7" eb="9">
      <t>シテイ</t>
    </rPh>
    <rPh sb="10" eb="12">
      <t>ヨウシキ</t>
    </rPh>
    <phoneticPr fontId="2"/>
  </si>
  <si>
    <t>使用印</t>
    <rPh sb="0" eb="2">
      <t>シヨウ</t>
    </rPh>
    <rPh sb="2" eb="3">
      <t>イン</t>
    </rPh>
    <phoneticPr fontId="2"/>
  </si>
  <si>
    <t>委任状 （指定の様式）</t>
    <rPh sb="0" eb="3">
      <t>イニンジョウ</t>
    </rPh>
    <rPh sb="5" eb="7">
      <t>シテイ</t>
    </rPh>
    <rPh sb="8" eb="10">
      <t>ヨウシキ</t>
    </rPh>
    <phoneticPr fontId="2"/>
  </si>
  <si>
    <t>代理人印</t>
    <rPh sb="0" eb="3">
      <t>ダイリニン</t>
    </rPh>
    <rPh sb="3" eb="4">
      <t>イン</t>
    </rPh>
    <phoneticPr fontId="2"/>
  </si>
  <si>
    <t>1部</t>
    <phoneticPr fontId="2"/>
  </si>
  <si>
    <t>いずれかに届出をしている場合</t>
    <rPh sb="5" eb="7">
      <t>トドケデ</t>
    </rPh>
    <rPh sb="12" eb="14">
      <t>バアイ</t>
    </rPh>
    <phoneticPr fontId="2"/>
  </si>
  <si>
    <t>実印</t>
    <rPh sb="0" eb="2">
      <t>ジツイン</t>
    </rPh>
    <phoneticPr fontId="2"/>
  </si>
  <si>
    <t>◇表示変更（地番変更）の場合
　　　区市町村が発行する証明書の写</t>
    <phoneticPr fontId="2"/>
  </si>
  <si>
    <t>(3)</t>
    <phoneticPr fontId="2"/>
  </si>
  <si>
    <t>仮移転の場合も含む</t>
    <phoneticPr fontId="2"/>
  </si>
  <si>
    <t>(2)</t>
    <phoneticPr fontId="2"/>
  </si>
  <si>
    <t>本店若しくは公社と契約する営業所（本店、支店）</t>
    <rPh sb="6" eb="7">
      <t>コウ</t>
    </rPh>
    <rPh sb="7" eb="8">
      <t>シャ</t>
    </rPh>
    <rPh sb="17" eb="19">
      <t>ホンテン</t>
    </rPh>
    <rPh sb="20" eb="22">
      <t>シテン</t>
    </rPh>
    <phoneticPr fontId="2"/>
  </si>
  <si>
    <t>(1)</t>
    <phoneticPr fontId="2"/>
  </si>
  <si>
    <t>代理人</t>
    <rPh sb="0" eb="3">
      <t>ダイリニン</t>
    </rPh>
    <phoneticPr fontId="2"/>
  </si>
  <si>
    <t>印鑑証明書（正本）〔提出用及び受付票貼付用〕</t>
    <rPh sb="0" eb="2">
      <t>インカン</t>
    </rPh>
    <rPh sb="2" eb="5">
      <t>ショウメイショ</t>
    </rPh>
    <rPh sb="6" eb="8">
      <t>ショウホン</t>
    </rPh>
    <rPh sb="10" eb="13">
      <t>テイシュツヨウ</t>
    </rPh>
    <rPh sb="13" eb="14">
      <t>オヨ</t>
    </rPh>
    <rPh sb="15" eb="17">
      <t>ウケツケ</t>
    </rPh>
    <rPh sb="17" eb="18">
      <t>ヒョウ</t>
    </rPh>
    <rPh sb="18" eb="20">
      <t>テンプ</t>
    </rPh>
    <rPh sb="20" eb="21">
      <t>ヨウ</t>
    </rPh>
    <phoneticPr fontId="2"/>
  </si>
  <si>
    <t>※商号変更に伴う他の変更事項は、以下を参照してください。</t>
    <rPh sb="1" eb="3">
      <t>ショウゴウ</t>
    </rPh>
    <rPh sb="3" eb="5">
      <t>ヘンコウ</t>
    </rPh>
    <rPh sb="6" eb="7">
      <t>トモナ</t>
    </rPh>
    <rPh sb="8" eb="9">
      <t>ホカ</t>
    </rPh>
    <rPh sb="10" eb="12">
      <t>ヘンコウ</t>
    </rPh>
    <rPh sb="12" eb="14">
      <t>ジコウ</t>
    </rPh>
    <rPh sb="16" eb="18">
      <t>イカ</t>
    </rPh>
    <rPh sb="19" eb="21">
      <t>サンショウ</t>
    </rPh>
    <phoneticPr fontId="2"/>
  </si>
  <si>
    <t>(有) ⇒ (株)　等</t>
    <rPh sb="0" eb="3">
      <t>ユウ</t>
    </rPh>
    <rPh sb="6" eb="9">
      <t>カブ</t>
    </rPh>
    <rPh sb="10" eb="11">
      <t>ナド</t>
    </rPh>
    <phoneticPr fontId="2"/>
  </si>
  <si>
    <t>組織</t>
    <rPh sb="0" eb="2">
      <t>ソシキ</t>
    </rPh>
    <phoneticPr fontId="2"/>
  </si>
  <si>
    <t>受付票
改訂</t>
    <rPh sb="0" eb="2">
      <t>ウケツケ</t>
    </rPh>
    <rPh sb="2" eb="3">
      <t>ヒョウ</t>
    </rPh>
    <rPh sb="4" eb="6">
      <t>カイテイ</t>
    </rPh>
    <phoneticPr fontId="2"/>
  </si>
  <si>
    <t>部数</t>
    <rPh sb="0" eb="1">
      <t>ブ</t>
    </rPh>
    <rPh sb="1" eb="2">
      <t>カズ</t>
    </rPh>
    <phoneticPr fontId="2"/>
  </si>
  <si>
    <t>添　　　　付　　　　書　　　　類</t>
    <rPh sb="0" eb="1">
      <t>テン</t>
    </rPh>
    <rPh sb="5" eb="6">
      <t>ヅケ</t>
    </rPh>
    <rPh sb="10" eb="11">
      <t>ショ</t>
    </rPh>
    <rPh sb="15" eb="16">
      <t>タグイ</t>
    </rPh>
    <phoneticPr fontId="2"/>
  </si>
  <si>
    <t>変　　更　　事　　項</t>
    <rPh sb="0" eb="1">
      <t>ヘン</t>
    </rPh>
    <rPh sb="3" eb="4">
      <t>サラ</t>
    </rPh>
    <rPh sb="6" eb="7">
      <t>コト</t>
    </rPh>
    <rPh sb="9" eb="10">
      <t>コウ</t>
    </rPh>
    <phoneticPr fontId="2"/>
  </si>
  <si>
    <r>
      <t>「入札参加資格内容変更届」を提出していただく際の</t>
    </r>
    <r>
      <rPr>
        <b/>
        <sz val="14"/>
        <rFont val="ＭＳ Ｐ明朝"/>
        <family val="1"/>
        <charset val="128"/>
      </rPr>
      <t>添付書類</t>
    </r>
    <r>
      <rPr>
        <sz val="14"/>
        <rFont val="ＭＳ Ｐ明朝"/>
        <family val="1"/>
        <charset val="128"/>
      </rPr>
      <t>及び</t>
    </r>
    <r>
      <rPr>
        <b/>
        <sz val="14"/>
        <rFont val="ＭＳ Ｐ明朝"/>
        <family val="1"/>
        <charset val="128"/>
      </rPr>
      <t>注意事項</t>
    </r>
    <rPh sb="1" eb="3">
      <t>ニュウサツ</t>
    </rPh>
    <rPh sb="3" eb="5">
      <t>サンカ</t>
    </rPh>
    <rPh sb="5" eb="7">
      <t>シカク</t>
    </rPh>
    <rPh sb="7" eb="9">
      <t>ナイヨウ</t>
    </rPh>
    <rPh sb="9" eb="11">
      <t>ヘンコウ</t>
    </rPh>
    <rPh sb="11" eb="12">
      <t>トドケ</t>
    </rPh>
    <rPh sb="14" eb="16">
      <t>テイシュツ</t>
    </rPh>
    <rPh sb="22" eb="23">
      <t>サイ</t>
    </rPh>
    <rPh sb="24" eb="26">
      <t>テンプ</t>
    </rPh>
    <rPh sb="26" eb="28">
      <t>ショルイ</t>
    </rPh>
    <rPh sb="28" eb="29">
      <t>オヨ</t>
    </rPh>
    <rPh sb="30" eb="32">
      <t>チュウイ</t>
    </rPh>
    <rPh sb="32" eb="34">
      <t>ジコウ</t>
    </rPh>
    <phoneticPr fontId="2"/>
  </si>
  <si>
    <t>申請業種の追加・削除</t>
    <rPh sb="0" eb="2">
      <t>シンセイ</t>
    </rPh>
    <rPh sb="2" eb="4">
      <t>ギョウシュ</t>
    </rPh>
    <rPh sb="5" eb="7">
      <t>ツイカ</t>
    </rPh>
    <rPh sb="8" eb="10">
      <t>サクジョ</t>
    </rPh>
    <phoneticPr fontId="2"/>
  </si>
  <si>
    <t>←業者コード、東京都受付番号は 基本カード情報が自動で入ります</t>
    <rPh sb="1" eb="3">
      <t>ギョウシャ</t>
    </rPh>
    <rPh sb="7" eb="10">
      <t>トウキョウト</t>
    </rPh>
    <rPh sb="10" eb="12">
      <t>ウケツケ</t>
    </rPh>
    <rPh sb="12" eb="14">
      <t>バンゴウ</t>
    </rPh>
    <rPh sb="16" eb="18">
      <t>キホン</t>
    </rPh>
    <rPh sb="21" eb="23">
      <t>ジョウホウ</t>
    </rPh>
    <rPh sb="24" eb="26">
      <t>ジドウ</t>
    </rPh>
    <rPh sb="27" eb="28">
      <t>ハイ</t>
    </rPh>
    <phoneticPr fontId="2"/>
  </si>
  <si>
    <t>←変更内容は、各項目に入力するか、印刷後に手書きをしてください</t>
    <rPh sb="1" eb="3">
      <t>ヘンコウ</t>
    </rPh>
    <rPh sb="3" eb="5">
      <t>ナイヨウ</t>
    </rPh>
    <rPh sb="7" eb="10">
      <t>カクコウモク</t>
    </rPh>
    <rPh sb="11" eb="13">
      <t>ニュウリョク</t>
    </rPh>
    <rPh sb="17" eb="19">
      <t>インサツ</t>
    </rPh>
    <rPh sb="19" eb="20">
      <t>ゴ</t>
    </rPh>
    <rPh sb="21" eb="23">
      <t>テガ</t>
    </rPh>
    <phoneticPr fontId="2"/>
  </si>
  <si>
    <t>　　　↓添付書類への〇囲みとしてお使いください</t>
    <rPh sb="4" eb="6">
      <t>テンプ</t>
    </rPh>
    <rPh sb="6" eb="8">
      <t>ショルイ</t>
    </rPh>
    <rPh sb="11" eb="12">
      <t>カコ</t>
    </rPh>
    <rPh sb="17" eb="18">
      <t>ツカ</t>
    </rPh>
    <phoneticPr fontId="2"/>
  </si>
  <si>
    <t xml:space="preserve"> 委任状 （指定の様式）・・・・代理人をおいている</t>
    <rPh sb="1" eb="4">
      <t>イニンジョウ</t>
    </rPh>
    <rPh sb="6" eb="8">
      <t>シテイ</t>
    </rPh>
    <rPh sb="9" eb="11">
      <t>ヨウシキ</t>
    </rPh>
    <rPh sb="16" eb="19">
      <t>ダイリニン</t>
    </rPh>
    <phoneticPr fontId="2"/>
  </si>
  <si>
    <t>申請担当者</t>
    <rPh sb="0" eb="2">
      <t>シンセイ</t>
    </rPh>
    <rPh sb="2" eb="5">
      <t>タントウシャ</t>
    </rPh>
    <phoneticPr fontId="2"/>
  </si>
  <si>
    <t>※必須</t>
    <rPh sb="1" eb="3">
      <t>ヒッス</t>
    </rPh>
    <phoneticPr fontId="2"/>
  </si>
  <si>
    <t>←契約営業所以外で作成の場合は、ここに「本社」等を入力（例：本社・総務部契約課）
　行政書士委託の場合は、依頼担当部署を入力</t>
    <rPh sb="1" eb="3">
      <t>ケイヤク</t>
    </rPh>
    <rPh sb="3" eb="6">
      <t>エイギョウショ</t>
    </rPh>
    <rPh sb="6" eb="8">
      <t>イガイ</t>
    </rPh>
    <rPh sb="9" eb="11">
      <t>サクセイ</t>
    </rPh>
    <rPh sb="12" eb="14">
      <t>バアイ</t>
    </rPh>
    <rPh sb="20" eb="22">
      <t>ホンシャ</t>
    </rPh>
    <rPh sb="23" eb="24">
      <t>トウ</t>
    </rPh>
    <rPh sb="25" eb="27">
      <t>ニュウリョク</t>
    </rPh>
    <rPh sb="28" eb="29">
      <t>レイ</t>
    </rPh>
    <rPh sb="30" eb="32">
      <t>ホンシャ</t>
    </rPh>
    <rPh sb="33" eb="35">
      <t>ソウム</t>
    </rPh>
    <rPh sb="35" eb="36">
      <t>ブ</t>
    </rPh>
    <rPh sb="36" eb="38">
      <t>ケイヤク</t>
    </rPh>
    <rPh sb="38" eb="39">
      <t>カ</t>
    </rPh>
    <rPh sb="42" eb="44">
      <t>ギョウセイ</t>
    </rPh>
    <rPh sb="44" eb="46">
      <t>ショシ</t>
    </rPh>
    <rPh sb="46" eb="48">
      <t>イタク</t>
    </rPh>
    <rPh sb="49" eb="51">
      <t>バアイ</t>
    </rPh>
    <rPh sb="53" eb="55">
      <t>イライ</t>
    </rPh>
    <rPh sb="55" eb="57">
      <t>タントウ</t>
    </rPh>
    <rPh sb="57" eb="59">
      <t>ブショ</t>
    </rPh>
    <rPh sb="60" eb="62">
      <t>ニュウリョク</t>
    </rPh>
    <phoneticPr fontId="18"/>
  </si>
  <si>
    <t>担当者氏名</t>
    <rPh sb="0" eb="3">
      <t>タントウシャ</t>
    </rPh>
    <rPh sb="3" eb="5">
      <t>シメイ</t>
    </rPh>
    <phoneticPr fontId="2"/>
  </si>
  <si>
    <t>かな</t>
    <phoneticPr fontId="2"/>
  </si>
  <si>
    <t>←カタカナでも平仮名でも構いません</t>
    <rPh sb="7" eb="10">
      <t>ヒラガナ</t>
    </rPh>
    <rPh sb="12" eb="13">
      <t>カマ</t>
    </rPh>
    <phoneticPr fontId="18"/>
  </si>
  <si>
    <t>←氏と名の間にはスペースを入れてください</t>
    <rPh sb="1" eb="2">
      <t>ウジ</t>
    </rPh>
    <rPh sb="3" eb="4">
      <t>ナ</t>
    </rPh>
    <rPh sb="5" eb="6">
      <t>アイダ</t>
    </rPh>
    <rPh sb="13" eb="14">
      <t>イ</t>
    </rPh>
    <phoneticPr fontId="18"/>
  </si>
  <si>
    <t>連絡先</t>
    <rPh sb="0" eb="3">
      <t>レンラクサキ</t>
    </rPh>
    <phoneticPr fontId="2"/>
  </si>
  <si>
    <t>電話番号</t>
    <phoneticPr fontId="2"/>
  </si>
  <si>
    <t>E-mail</t>
    <phoneticPr fontId="2"/>
  </si>
  <si>
    <t>行政書士申請</t>
    <rPh sb="0" eb="2">
      <t>ギョウセイ</t>
    </rPh>
    <rPh sb="2" eb="4">
      <t>ショシ</t>
    </rPh>
    <rPh sb="4" eb="6">
      <t>シンセイ</t>
    </rPh>
    <phoneticPr fontId="2"/>
  </si>
  <si>
    <t>事務所名</t>
    <rPh sb="0" eb="2">
      <t>ジム</t>
    </rPh>
    <rPh sb="2" eb="3">
      <t>ショ</t>
    </rPh>
    <rPh sb="3" eb="4">
      <t>メイ</t>
    </rPh>
    <phoneticPr fontId="2"/>
  </si>
  <si>
    <t>封書には、必ずこの書面を貼付して発送してください。宅配便の場合は同梱してください。</t>
    <rPh sb="0" eb="2">
      <t>フウショ</t>
    </rPh>
    <rPh sb="5" eb="6">
      <t>カナラ</t>
    </rPh>
    <rPh sb="9" eb="11">
      <t>ショメン</t>
    </rPh>
    <rPh sb="12" eb="14">
      <t>テンプ</t>
    </rPh>
    <rPh sb="16" eb="18">
      <t>ハッソウ</t>
    </rPh>
    <rPh sb="25" eb="28">
      <t>タクハイビン</t>
    </rPh>
    <rPh sb="29" eb="31">
      <t>バアイ</t>
    </rPh>
    <rPh sb="32" eb="34">
      <t>ドウコン</t>
    </rPh>
    <phoneticPr fontId="2"/>
  </si>
  <si>
    <t>行政書士
氏名</t>
    <rPh sb="0" eb="2">
      <t>ギョウセイ</t>
    </rPh>
    <rPh sb="2" eb="4">
      <t>ショシ</t>
    </rPh>
    <rPh sb="5" eb="7">
      <t>シメイ</t>
    </rPh>
    <phoneticPr fontId="2"/>
  </si>
  <si>
    <t>申込担当者</t>
    <rPh sb="0" eb="2">
      <t>モウシコミ</t>
    </rPh>
    <rPh sb="2" eb="4">
      <t>タントウ</t>
    </rPh>
    <rPh sb="4" eb="5">
      <t>シャ</t>
    </rPh>
    <phoneticPr fontId="2"/>
  </si>
  <si>
    <t>メール</t>
    <phoneticPr fontId="2"/>
  </si>
  <si>
    <t>所属・役職</t>
    <rPh sb="0" eb="2">
      <t>ショゾク</t>
    </rPh>
    <rPh sb="3" eb="5">
      <t>ヤクショク</t>
    </rPh>
    <phoneticPr fontId="2"/>
  </si>
  <si>
    <t>行政書士欄</t>
    <rPh sb="0" eb="2">
      <t>ギョウセイ</t>
    </rPh>
    <rPh sb="2" eb="4">
      <t>ショシ</t>
    </rPh>
    <rPh sb="4" eb="5">
      <t>ラン</t>
    </rPh>
    <phoneticPr fontId="2"/>
  </si>
  <si>
    <t>所在地コード</t>
  </si>
  <si>
    <t>測量登録</t>
    <rPh sb="0" eb="2">
      <t>ソクリョウ</t>
    </rPh>
    <rPh sb="2" eb="4">
      <t>トウロク</t>
    </rPh>
    <phoneticPr fontId="2"/>
  </si>
  <si>
    <t>建設コンサル登録</t>
    <rPh sb="0" eb="2">
      <t>ケンセツ</t>
    </rPh>
    <rPh sb="6" eb="8">
      <t>トウロク</t>
    </rPh>
    <phoneticPr fontId="2"/>
  </si>
  <si>
    <t>地質調査業登録</t>
    <rPh sb="0" eb="2">
      <t>チシツ</t>
    </rPh>
    <rPh sb="2" eb="4">
      <t>チョウサ</t>
    </rPh>
    <rPh sb="4" eb="5">
      <t>ギョウ</t>
    </rPh>
    <rPh sb="5" eb="7">
      <t>トウロク</t>
    </rPh>
    <phoneticPr fontId="2"/>
  </si>
  <si>
    <t>「総数」は必ず入力してください</t>
    <rPh sb="1" eb="3">
      <t>ソウスウ</t>
    </rPh>
    <rPh sb="5" eb="6">
      <t>カナラ</t>
    </rPh>
    <rPh sb="7" eb="9">
      <t>ニュウリョク</t>
    </rPh>
    <phoneticPr fontId="18"/>
  </si>
  <si>
    <t xml:space="preserve">印鑑証明に記載されている所在地（本店）の変更の場合は、印鑑証明書(正本) </t>
    <rPh sb="16" eb="18">
      <t>ホンテン</t>
    </rPh>
    <phoneticPr fontId="2"/>
  </si>
  <si>
    <t>←　法人区分の「前付」「後付」を入力</t>
    <rPh sb="2" eb="4">
      <t>ホウジン</t>
    </rPh>
    <rPh sb="4" eb="6">
      <t>クブン</t>
    </rPh>
    <rPh sb="8" eb="9">
      <t>マエ</t>
    </rPh>
    <rPh sb="9" eb="10">
      <t>ツ</t>
    </rPh>
    <rPh sb="12" eb="13">
      <t>アト</t>
    </rPh>
    <rPh sb="13" eb="14">
      <t>ツ</t>
    </rPh>
    <rPh sb="16" eb="18">
      <t>ニュウリョク</t>
    </rPh>
    <phoneticPr fontId="2"/>
  </si>
  <si>
    <t>前付</t>
    <rPh sb="0" eb="1">
      <t>マエ</t>
    </rPh>
    <rPh sb="1" eb="2">
      <t>ツ</t>
    </rPh>
    <phoneticPr fontId="2"/>
  </si>
  <si>
    <t>後付</t>
    <rPh sb="0" eb="1">
      <t>ウシロ</t>
    </rPh>
    <rPh sb="1" eb="2">
      <t>ツ</t>
    </rPh>
    <phoneticPr fontId="2"/>
  </si>
  <si>
    <t>〒</t>
    <phoneticPr fontId="2"/>
  </si>
  <si>
    <t>電話番号（代表）</t>
    <rPh sb="0" eb="2">
      <t>デンワ</t>
    </rPh>
    <rPh sb="2" eb="4">
      <t>バンゴウ</t>
    </rPh>
    <rPh sb="5" eb="7">
      <t>ダイヒョウ</t>
    </rPh>
    <phoneticPr fontId="2"/>
  </si>
  <si>
    <t>※入札案件希望の最終日の受付は15時迄となります。</t>
    <rPh sb="1" eb="3">
      <t>ニュウサツ</t>
    </rPh>
    <rPh sb="3" eb="5">
      <t>アンケン</t>
    </rPh>
    <rPh sb="5" eb="7">
      <t>キボウ</t>
    </rPh>
    <rPh sb="8" eb="11">
      <t>サイシュウビ</t>
    </rPh>
    <rPh sb="12" eb="14">
      <t>ウケツケ</t>
    </rPh>
    <rPh sb="17" eb="18">
      <t>ジ</t>
    </rPh>
    <rPh sb="18" eb="19">
      <t>マデ</t>
    </rPh>
    <phoneticPr fontId="2"/>
  </si>
  <si>
    <t>ライフライン</t>
    <phoneticPr fontId="18"/>
  </si>
  <si>
    <t xml:space="preserve">113
管渠清掃
</t>
    <rPh sb="4" eb="6">
      <t>カンキョ</t>
    </rPh>
    <rPh sb="6" eb="8">
      <t>セイソウ</t>
    </rPh>
    <phoneticPr fontId="2"/>
  </si>
  <si>
    <t xml:space="preserve">090
その他の物品
</t>
    <rPh sb="6" eb="7">
      <t>タ</t>
    </rPh>
    <rPh sb="8" eb="10">
      <t>ブッピン</t>
    </rPh>
    <phoneticPr fontId="2"/>
  </si>
  <si>
    <t>022
鉄鋼・非鉄・
鋳鉄類</t>
    <rPh sb="4" eb="6">
      <t>テッコウ</t>
    </rPh>
    <rPh sb="7" eb="9">
      <t>ヒテツ</t>
    </rPh>
    <rPh sb="11" eb="13">
      <t>チュウテツ</t>
    </rPh>
    <rPh sb="13" eb="14">
      <t>ルイ</t>
    </rPh>
    <phoneticPr fontId="2"/>
  </si>
  <si>
    <t xml:space="preserve">105
警備・受付
</t>
    <rPh sb="4" eb="6">
      <t>ケイビ</t>
    </rPh>
    <rPh sb="7" eb="9">
      <t>ウケツケ</t>
    </rPh>
    <phoneticPr fontId="2"/>
  </si>
  <si>
    <t>123
都市計画・交通等計画業務</t>
    <rPh sb="4" eb="6">
      <t>トシ</t>
    </rPh>
    <rPh sb="6" eb="8">
      <t>ケイカク</t>
    </rPh>
    <rPh sb="9" eb="11">
      <t>コウツウ</t>
    </rPh>
    <rPh sb="11" eb="12">
      <t>ナド</t>
    </rPh>
    <rPh sb="12" eb="14">
      <t>ケイカク</t>
    </rPh>
    <rPh sb="14" eb="16">
      <t>ギョウム</t>
    </rPh>
    <phoneticPr fontId="2"/>
  </si>
  <si>
    <t>190
その他の業務委託等</t>
    <rPh sb="6" eb="7">
      <t>タ</t>
    </rPh>
    <rPh sb="8" eb="10">
      <t>ギョウム</t>
    </rPh>
    <rPh sb="10" eb="12">
      <t>イタク</t>
    </rPh>
    <rPh sb="12" eb="13">
      <t>ナド</t>
    </rPh>
    <phoneticPr fontId="2"/>
  </si>
  <si>
    <t>警備・受付</t>
    <rPh sb="0" eb="2">
      <t>ケイビ</t>
    </rPh>
    <rPh sb="3" eb="5">
      <t>ウケツケ</t>
    </rPh>
    <phoneticPr fontId="2"/>
  </si>
  <si>
    <t>その他の物品</t>
    <rPh sb="2" eb="3">
      <t>タ</t>
    </rPh>
    <rPh sb="4" eb="6">
      <t>ブッピン</t>
    </rPh>
    <phoneticPr fontId="2"/>
  </si>
  <si>
    <t>管渠清掃</t>
    <rPh sb="0" eb="2">
      <t>カンキョ</t>
    </rPh>
    <rPh sb="2" eb="4">
      <t>セイソウ</t>
    </rPh>
    <phoneticPr fontId="2"/>
  </si>
  <si>
    <t>運搬等請負</t>
    <rPh sb="0" eb="2">
      <t>ウンパン</t>
    </rPh>
    <rPh sb="2" eb="3">
      <t>ナド</t>
    </rPh>
    <rPh sb="3" eb="5">
      <t>ウケオイ</t>
    </rPh>
    <phoneticPr fontId="2"/>
  </si>
  <si>
    <t>道路・公園等管理</t>
    <rPh sb="0" eb="2">
      <t>ドウロ</t>
    </rPh>
    <rPh sb="3" eb="5">
      <t>コウエン</t>
    </rPh>
    <rPh sb="5" eb="6">
      <t>ナド</t>
    </rPh>
    <rPh sb="6" eb="8">
      <t>カンリ</t>
    </rPh>
    <phoneticPr fontId="2"/>
  </si>
  <si>
    <t>環境関係業務</t>
    <rPh sb="0" eb="2">
      <t>カンキョウ</t>
    </rPh>
    <rPh sb="2" eb="4">
      <t>カンケイ</t>
    </rPh>
    <rPh sb="4" eb="6">
      <t>ギョウム</t>
    </rPh>
    <phoneticPr fontId="2"/>
  </si>
  <si>
    <t>都市計画･交通等計画業務</t>
    <rPh sb="0" eb="2">
      <t>トシ</t>
    </rPh>
    <rPh sb="2" eb="4">
      <t>ケイカク</t>
    </rPh>
    <rPh sb="5" eb="7">
      <t>コウツウ</t>
    </rPh>
    <rPh sb="7" eb="8">
      <t>ナド</t>
    </rPh>
    <rPh sb="8" eb="10">
      <t>ケイカク</t>
    </rPh>
    <rPh sb="10" eb="12">
      <t>ギョウム</t>
    </rPh>
    <phoneticPr fontId="2"/>
  </si>
  <si>
    <t>その他の業務委託等</t>
    <rPh sb="2" eb="3">
      <t>タ</t>
    </rPh>
    <rPh sb="4" eb="6">
      <t>ギョウム</t>
    </rPh>
    <rPh sb="6" eb="8">
      <t>イタク</t>
    </rPh>
    <rPh sb="8" eb="9">
      <t>ナド</t>
    </rPh>
    <phoneticPr fontId="2"/>
  </si>
  <si>
    <t>管渠清掃</t>
    <rPh sb="0" eb="2">
      <t>カンキョ</t>
    </rPh>
    <rPh sb="2" eb="4">
      <t>セイソウ</t>
    </rPh>
    <phoneticPr fontId="18"/>
  </si>
  <si>
    <t>警備・受付</t>
    <rPh sb="0" eb="2">
      <t>ケイビ</t>
    </rPh>
    <rPh sb="3" eb="5">
      <t>ウケツケ</t>
    </rPh>
    <phoneticPr fontId="18"/>
  </si>
  <si>
    <t>環境関係業務</t>
    <rPh sb="0" eb="2">
      <t>カンキョウ</t>
    </rPh>
    <rPh sb="2" eb="4">
      <t>カンケイ</t>
    </rPh>
    <rPh sb="4" eb="6">
      <t>ギョウム</t>
    </rPh>
    <phoneticPr fontId="18"/>
  </si>
  <si>
    <t>鉄鋼・非鉄・鋳鉄類</t>
    <rPh sb="0" eb="2">
      <t>テッコウ</t>
    </rPh>
    <rPh sb="3" eb="5">
      <t>ヒテツ</t>
    </rPh>
    <rPh sb="6" eb="8">
      <t>チュウテツ</t>
    </rPh>
    <rPh sb="8" eb="9">
      <t>ルイ</t>
    </rPh>
    <phoneticPr fontId="18"/>
  </si>
  <si>
    <t>その他の物品</t>
    <rPh sb="2" eb="3">
      <t>タ</t>
    </rPh>
    <rPh sb="4" eb="6">
      <t>ブッピン</t>
    </rPh>
    <phoneticPr fontId="18"/>
  </si>
  <si>
    <t>改 印</t>
    <rPh sb="0" eb="1">
      <t>アラタ</t>
    </rPh>
    <rPh sb="2" eb="3">
      <t>イン</t>
    </rPh>
    <phoneticPr fontId="2"/>
  </si>
  <si>
    <t xml:space="preserve">126
環境関係業務
</t>
    <rPh sb="4" eb="6">
      <t>カンキョウ</t>
    </rPh>
    <rPh sb="6" eb="8">
      <t>カンケイ</t>
    </rPh>
    <rPh sb="8" eb="10">
      <t>ギョウム</t>
    </rPh>
    <phoneticPr fontId="2"/>
  </si>
  <si>
    <t>家電･カメラ･厨房機器等</t>
    <rPh sb="0" eb="2">
      <t>カデン</t>
    </rPh>
    <rPh sb="7" eb="9">
      <t>チュウボウ</t>
    </rPh>
    <rPh sb="9" eb="11">
      <t>キキ</t>
    </rPh>
    <rPh sb="11" eb="12">
      <t>ナド</t>
    </rPh>
    <phoneticPr fontId="2"/>
  </si>
  <si>
    <t>009
家電・カメラ
・厨房機器等</t>
    <rPh sb="4" eb="6">
      <t>カデン</t>
    </rPh>
    <rPh sb="12" eb="14">
      <t>チュウボウ</t>
    </rPh>
    <rPh sb="14" eb="16">
      <t>キキ</t>
    </rPh>
    <rPh sb="16" eb="17">
      <t>ナド</t>
    </rPh>
    <phoneticPr fontId="2"/>
  </si>
  <si>
    <t>※行政書士による申請代行の場合はこちらも入力</t>
    <rPh sb="1" eb="3">
      <t>ギョウセイ</t>
    </rPh>
    <rPh sb="3" eb="5">
      <t>ショシ</t>
    </rPh>
    <rPh sb="8" eb="10">
      <t>シンセイ</t>
    </rPh>
    <rPh sb="10" eb="12">
      <t>ダイコウ</t>
    </rPh>
    <rPh sb="13" eb="15">
      <t>バアイ</t>
    </rPh>
    <rPh sb="20" eb="22">
      <t>ニュウリョク</t>
    </rPh>
    <phoneticPr fontId="2"/>
  </si>
  <si>
    <t>社会保険の加入等</t>
    <rPh sb="0" eb="2">
      <t>シャカイ</t>
    </rPh>
    <rPh sb="2" eb="4">
      <t>ホケン</t>
    </rPh>
    <rPh sb="5" eb="7">
      <t>カニュウ</t>
    </rPh>
    <rPh sb="7" eb="8">
      <t>ナド</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</si>
  <si>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</si>
  <si>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</si>
  <si>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</si>
  <si>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公益財団法人 東京都都市づくり公社</t>
    <rPh sb="0" eb="6">
      <t>ザイ</t>
    </rPh>
    <rPh sb="7" eb="10">
      <t>トウキョウト</t>
    </rPh>
    <rPh sb="10" eb="15">
      <t>シントシケンセツ</t>
    </rPh>
    <rPh sb="15" eb="17">
      <t>コウシャ</t>
    </rPh>
    <phoneticPr fontId="2"/>
  </si>
  <si>
    <t>文房具事務用品・図書</t>
    <rPh sb="0" eb="3">
      <t>ブンボウグ</t>
    </rPh>
    <rPh sb="3" eb="5">
      <t>ジム</t>
    </rPh>
    <rPh sb="5" eb="7">
      <t>ヨウヒン</t>
    </rPh>
    <rPh sb="8" eb="10">
      <t>トショ</t>
    </rPh>
    <phoneticPr fontId="18"/>
  </si>
  <si>
    <t>事務機器・情報処理用機器</t>
    <rPh sb="0" eb="2">
      <t>ジム</t>
    </rPh>
    <rPh sb="2" eb="4">
      <t>キキ</t>
    </rPh>
    <rPh sb="5" eb="7">
      <t>ジョウホウ</t>
    </rPh>
    <rPh sb="7" eb="10">
      <t>ショリヨウ</t>
    </rPh>
    <rPh sb="10" eb="12">
      <t>キキ</t>
    </rPh>
    <phoneticPr fontId="18"/>
  </si>
  <si>
    <t>家電・カメラ・厨房機器等</t>
    <rPh sb="0" eb="2">
      <t>カデン</t>
    </rPh>
    <rPh sb="7" eb="9">
      <t>チュウボウ</t>
    </rPh>
    <rPh sb="9" eb="11">
      <t>キキ</t>
    </rPh>
    <rPh sb="11" eb="12">
      <t>トウ</t>
    </rPh>
    <phoneticPr fontId="18"/>
  </si>
  <si>
    <t>文房具事務用品･図書</t>
    <rPh sb="0" eb="3">
      <t>ブンボウグ</t>
    </rPh>
    <rPh sb="3" eb="5">
      <t>ジム</t>
    </rPh>
    <rPh sb="5" eb="7">
      <t>ヨウヒン</t>
    </rPh>
    <rPh sb="8" eb="10">
      <t>トショ</t>
    </rPh>
    <phoneticPr fontId="2"/>
  </si>
  <si>
    <t>警察・消防・防災用品</t>
    <rPh sb="0" eb="2">
      <t>ケイサツ</t>
    </rPh>
    <rPh sb="3" eb="5">
      <t>ショウボウ</t>
    </rPh>
    <rPh sb="6" eb="8">
      <t>ボウサイ</t>
    </rPh>
    <rPh sb="8" eb="10">
      <t>ヨウヒン</t>
    </rPh>
    <phoneticPr fontId="18"/>
  </si>
  <si>
    <t>造園資材</t>
    <rPh sb="0" eb="2">
      <t>ゾウエン</t>
    </rPh>
    <rPh sb="2" eb="4">
      <t>シザイ</t>
    </rPh>
    <phoneticPr fontId="18"/>
  </si>
  <si>
    <t>複製業務</t>
    <rPh sb="0" eb="2">
      <t>フクセイ</t>
    </rPh>
    <rPh sb="2" eb="4">
      <t>ギョウム</t>
    </rPh>
    <phoneticPr fontId="18"/>
  </si>
  <si>
    <t>浄化槽・貯水槽清掃</t>
    <rPh sb="0" eb="3">
      <t>ジョウカソウ</t>
    </rPh>
    <rPh sb="4" eb="7">
      <t>チョスイソウ</t>
    </rPh>
    <rPh sb="7" eb="9">
      <t>セイソウ</t>
    </rPh>
    <phoneticPr fontId="18"/>
  </si>
  <si>
    <t>道路・公園等管理</t>
    <rPh sb="0" eb="2">
      <t>ドウロ</t>
    </rPh>
    <rPh sb="3" eb="5">
      <t>コウエン</t>
    </rPh>
    <rPh sb="5" eb="6">
      <t>トウ</t>
    </rPh>
    <rPh sb="6" eb="8">
      <t>カンリ</t>
    </rPh>
    <phoneticPr fontId="18"/>
  </si>
  <si>
    <t>廃棄物処理</t>
    <rPh sb="0" eb="3">
      <t>ハイキブツ</t>
    </rPh>
    <rPh sb="3" eb="5">
      <t>ショリ</t>
    </rPh>
    <phoneticPr fontId="18"/>
  </si>
  <si>
    <t>運送等請負</t>
    <rPh sb="0" eb="2">
      <t>ウンソウ</t>
    </rPh>
    <rPh sb="2" eb="3">
      <t>トウ</t>
    </rPh>
    <rPh sb="3" eb="5">
      <t>ウケオイ</t>
    </rPh>
    <phoneticPr fontId="18"/>
  </si>
  <si>
    <t>航空写真・図面製作</t>
    <rPh sb="0" eb="2">
      <t>コウクウ</t>
    </rPh>
    <rPh sb="2" eb="4">
      <t>シャシン</t>
    </rPh>
    <rPh sb="5" eb="7">
      <t>ズメン</t>
    </rPh>
    <rPh sb="7" eb="9">
      <t>セイサク</t>
    </rPh>
    <phoneticPr fontId="18"/>
  </si>
  <si>
    <t>都市計画・交通等計画業務</t>
    <rPh sb="0" eb="2">
      <t>トシ</t>
    </rPh>
    <rPh sb="2" eb="4">
      <t>ケイカク</t>
    </rPh>
    <rPh sb="5" eb="7">
      <t>コウツウ</t>
    </rPh>
    <rPh sb="7" eb="8">
      <t>トウ</t>
    </rPh>
    <rPh sb="8" eb="10">
      <t>ケイカク</t>
    </rPh>
    <rPh sb="10" eb="12">
      <t>ギョウム</t>
    </rPh>
    <phoneticPr fontId="18"/>
  </si>
  <si>
    <t>土木・水系関係調査業務</t>
    <rPh sb="0" eb="2">
      <t>ドボク</t>
    </rPh>
    <rPh sb="3" eb="5">
      <t>スイケイ</t>
    </rPh>
    <rPh sb="5" eb="7">
      <t>カンケイ</t>
    </rPh>
    <rPh sb="7" eb="9">
      <t>チョウサ</t>
    </rPh>
    <rPh sb="9" eb="11">
      <t>ギョウム</t>
    </rPh>
    <phoneticPr fontId="18"/>
  </si>
  <si>
    <t>市場・補償鑑定関係調査業務</t>
    <rPh sb="0" eb="2">
      <t>シジョウ</t>
    </rPh>
    <rPh sb="3" eb="5">
      <t>ホショウ</t>
    </rPh>
    <rPh sb="5" eb="7">
      <t>カンテイ</t>
    </rPh>
    <rPh sb="7" eb="9">
      <t>カンケイ</t>
    </rPh>
    <rPh sb="9" eb="11">
      <t>チョウサ</t>
    </rPh>
    <rPh sb="11" eb="13">
      <t>ギョウム</t>
    </rPh>
    <phoneticPr fontId="18"/>
  </si>
  <si>
    <t>浄水場・処理場機械運転管理</t>
    <rPh sb="0" eb="3">
      <t>ジョウスイジョウ</t>
    </rPh>
    <rPh sb="4" eb="7">
      <t>ショリジョウ</t>
    </rPh>
    <rPh sb="7" eb="9">
      <t>キカイ</t>
    </rPh>
    <rPh sb="9" eb="11">
      <t>ウンテン</t>
    </rPh>
    <rPh sb="11" eb="13">
      <t>カンリ</t>
    </rPh>
    <phoneticPr fontId="18"/>
  </si>
  <si>
    <t>その他の業務委託等</t>
    <rPh sb="2" eb="3">
      <t>タ</t>
    </rPh>
    <rPh sb="4" eb="6">
      <t>ギョウム</t>
    </rPh>
    <rPh sb="6" eb="8">
      <t>イタク</t>
    </rPh>
    <rPh sb="8" eb="9">
      <t>トウ</t>
    </rPh>
    <phoneticPr fontId="18"/>
  </si>
  <si>
    <t>ライフライン</t>
  </si>
  <si>
    <t>001</t>
  </si>
  <si>
    <t>002</t>
  </si>
  <si>
    <t>004</t>
  </si>
  <si>
    <t>006</t>
  </si>
  <si>
    <t>009</t>
  </si>
  <si>
    <t>022</t>
  </si>
  <si>
    <t>026</t>
  </si>
  <si>
    <t>027</t>
  </si>
  <si>
    <t>090</t>
  </si>
  <si>
    <t>101</t>
  </si>
  <si>
    <t>102</t>
  </si>
  <si>
    <t>103</t>
  </si>
  <si>
    <t>104</t>
  </si>
  <si>
    <t>105</t>
  </si>
  <si>
    <t>109</t>
  </si>
  <si>
    <t>110</t>
  </si>
  <si>
    <t>112</t>
  </si>
  <si>
    <t>113</t>
  </si>
  <si>
    <t>114</t>
  </si>
  <si>
    <t>115</t>
  </si>
  <si>
    <t>117</t>
  </si>
  <si>
    <t>120</t>
  </si>
  <si>
    <t>121</t>
  </si>
  <si>
    <t>123</t>
  </si>
  <si>
    <t>124</t>
  </si>
  <si>
    <t>125</t>
  </si>
  <si>
    <t>126</t>
  </si>
  <si>
    <t>127</t>
  </si>
  <si>
    <t>130</t>
  </si>
  <si>
    <t>131</t>
  </si>
  <si>
    <t>132</t>
  </si>
  <si>
    <t>190</t>
  </si>
  <si>
    <t>201</t>
  </si>
  <si>
    <t xml:space="preserve">102
複製業務
</t>
    <rPh sb="4" eb="6">
      <t>フクセイ</t>
    </rPh>
    <rPh sb="6" eb="8">
      <t>ギョウム</t>
    </rPh>
    <phoneticPr fontId="2"/>
  </si>
  <si>
    <t>鉄鋼・非鉄・鋳鉄類</t>
    <rPh sb="0" eb="2">
      <t>テッコウ</t>
    </rPh>
    <rPh sb="3" eb="5">
      <t>ヒテツ</t>
    </rPh>
    <rPh sb="6" eb="8">
      <t>チュウテツ</t>
    </rPh>
    <rPh sb="8" eb="9">
      <t>ルイ</t>
    </rPh>
    <phoneticPr fontId="2"/>
  </si>
  <si>
    <t xml:space="preserve">201
ライフライン
</t>
  </si>
  <si>
    <t>使　用　印　鑑</t>
  </si>
  <si>
    <t>１．見積及び入札について。</t>
  </si>
  <si>
    <t>２．契約に関すること。</t>
  </si>
  <si>
    <t>（注）</t>
  </si>
  <si>
    <t>１．代表者自身が、実印以外の印鑑を使用する場合に提出すること。</t>
  </si>
  <si>
    <t>２．実印と類似の印鑑は使用しないこと。</t>
  </si>
  <si>
    <t>使用印鑑届</t>
    <phoneticPr fontId="2"/>
  </si>
  <si>
    <t>代表者名</t>
    <phoneticPr fontId="2"/>
  </si>
  <si>
    <t>理 事 長　殿</t>
    <rPh sb="0" eb="1">
      <t>リ</t>
    </rPh>
    <rPh sb="2" eb="3">
      <t>コト</t>
    </rPh>
    <rPh sb="4" eb="5">
      <t>チョウ</t>
    </rPh>
    <rPh sb="6" eb="7">
      <t>ドノ</t>
    </rPh>
    <phoneticPr fontId="2"/>
  </si>
  <si>
    <t>公益財団法人東京都都市づくり公社</t>
    <phoneticPr fontId="2"/>
  </si>
  <si>
    <t>所 在 地</t>
    <phoneticPr fontId="2"/>
  </si>
  <si>
    <t>委任状</t>
    <rPh sb="0" eb="1">
      <t>イ</t>
    </rPh>
    <rPh sb="1" eb="2">
      <t>ニン</t>
    </rPh>
    <rPh sb="2" eb="3">
      <t>ジョウ</t>
    </rPh>
    <phoneticPr fontId="2"/>
  </si>
  <si>
    <t>商号又は名称</t>
    <phoneticPr fontId="2"/>
  </si>
  <si>
    <t>受任者</t>
    <rPh sb="0" eb="2">
      <t>ジュニン</t>
    </rPh>
    <rPh sb="2" eb="3">
      <t>シャ</t>
    </rPh>
    <phoneticPr fontId="2"/>
  </si>
  <si>
    <t>商号及び営業所</t>
    <rPh sb="2" eb="3">
      <t>オヨ</t>
    </rPh>
    <rPh sb="4" eb="6">
      <t>エイギョウ</t>
    </rPh>
    <rPh sb="6" eb="7">
      <t>ショ</t>
    </rPh>
    <phoneticPr fontId="2"/>
  </si>
  <si>
    <t>（支店）の名称</t>
    <rPh sb="1" eb="3">
      <t>シテン</t>
    </rPh>
    <rPh sb="5" eb="7">
      <t>メイショウ</t>
    </rPh>
    <phoneticPr fontId="2"/>
  </si>
  <si>
    <t>受任者氏名</t>
    <rPh sb="0" eb="2">
      <t>ジュニン</t>
    </rPh>
    <rPh sb="2" eb="3">
      <t>シャ</t>
    </rPh>
    <rPh sb="3" eb="5">
      <t>シメイ</t>
    </rPh>
    <phoneticPr fontId="2"/>
  </si>
  <si>
    <t>委任事項</t>
    <rPh sb="0" eb="2">
      <t>イニン</t>
    </rPh>
    <rPh sb="2" eb="4">
      <t>ジコウ</t>
    </rPh>
    <phoneticPr fontId="2"/>
  </si>
  <si>
    <t>受任者使用印鑑</t>
    <rPh sb="0" eb="2">
      <t>ジュニン</t>
    </rPh>
    <rPh sb="2" eb="3">
      <t>シャ</t>
    </rPh>
    <rPh sb="3" eb="5">
      <t>シヨウ</t>
    </rPh>
    <rPh sb="5" eb="7">
      <t>インカン</t>
    </rPh>
    <phoneticPr fontId="2"/>
  </si>
  <si>
    <t>代表者
又は代理人</t>
    <rPh sb="0" eb="3">
      <t>ダイヒョウシャ</t>
    </rPh>
    <rPh sb="4" eb="5">
      <t>マタ</t>
    </rPh>
    <rPh sb="6" eb="9">
      <t>ダイリニン</t>
    </rPh>
    <phoneticPr fontId="2"/>
  </si>
  <si>
    <t>社会保険の加入等の状況確認</t>
    <rPh sb="0" eb="2">
      <t>シャカイ</t>
    </rPh>
    <rPh sb="2" eb="4">
      <t>ホケン</t>
    </rPh>
    <rPh sb="5" eb="7">
      <t>カニュウ</t>
    </rPh>
    <rPh sb="7" eb="8">
      <t>トウ</t>
    </rPh>
    <rPh sb="9" eb="11">
      <t>ジョウキョウ</t>
    </rPh>
    <rPh sb="11" eb="13">
      <t>カクニン</t>
    </rPh>
    <phoneticPr fontId="2"/>
  </si>
  <si>
    <t>雇用保険の加入</t>
    <rPh sb="0" eb="2">
      <t>コヨウ</t>
    </rPh>
    <rPh sb="2" eb="4">
      <t>ホケン</t>
    </rPh>
    <rPh sb="5" eb="7">
      <t>カニュウ</t>
    </rPh>
    <phoneticPr fontId="2"/>
  </si>
  <si>
    <t>健康保険の加入</t>
    <rPh sb="0" eb="2">
      <t>ケンコウ</t>
    </rPh>
    <rPh sb="2" eb="4">
      <t>ホケン</t>
    </rPh>
    <rPh sb="5" eb="7">
      <t>カニュウ</t>
    </rPh>
    <phoneticPr fontId="2"/>
  </si>
  <si>
    <t>厚生年金保険の加入</t>
    <rPh sb="0" eb="2">
      <t>コウセイ</t>
    </rPh>
    <rPh sb="2" eb="4">
      <t>ネンキン</t>
    </rPh>
    <rPh sb="4" eb="6">
      <t>ホケン</t>
    </rPh>
    <rPh sb="7" eb="9">
      <t>カニュウ</t>
    </rPh>
    <phoneticPr fontId="2"/>
  </si>
  <si>
    <t>■</t>
    <phoneticPr fontId="2"/>
  </si>
  <si>
    <t>社会保険加入区分</t>
    <rPh sb="0" eb="2">
      <t>シャカイ</t>
    </rPh>
    <rPh sb="2" eb="4">
      <t>ホケン</t>
    </rPh>
    <rPh sb="4" eb="6">
      <t>カニュウ</t>
    </rPh>
    <rPh sb="6" eb="8">
      <t>クブン</t>
    </rPh>
    <phoneticPr fontId="2"/>
  </si>
  <si>
    <t>加入</t>
    <rPh sb="0" eb="2">
      <t>カニュウ</t>
    </rPh>
    <phoneticPr fontId="2"/>
  </si>
  <si>
    <t>未加入</t>
    <rPh sb="0" eb="3">
      <t>ミカニュウ</t>
    </rPh>
    <phoneticPr fontId="2"/>
  </si>
  <si>
    <t>適用除外</t>
    <rPh sb="0" eb="2">
      <t>テキヨウ</t>
    </rPh>
    <rPh sb="2" eb="4">
      <t>ジョガイ</t>
    </rPh>
    <phoneticPr fontId="2"/>
  </si>
  <si>
    <t>←代理人を立てている方は、代理人による申請も可能です
　※代理人（受任者）にチェックを入れてください</t>
    <rPh sb="1" eb="4">
      <t>ダイリニン</t>
    </rPh>
    <rPh sb="5" eb="6">
      <t>タ</t>
    </rPh>
    <rPh sb="10" eb="11">
      <t>カタ</t>
    </rPh>
    <rPh sb="13" eb="16">
      <t>ダイリニン</t>
    </rPh>
    <rPh sb="19" eb="21">
      <t>シンセイ</t>
    </rPh>
    <rPh sb="22" eb="24">
      <t>カノウ</t>
    </rPh>
    <rPh sb="29" eb="32">
      <t>ダイリニン</t>
    </rPh>
    <rPh sb="33" eb="35">
      <t>ジュニン</t>
    </rPh>
    <rPh sb="35" eb="36">
      <t>シャ</t>
    </rPh>
    <rPh sb="43" eb="44">
      <t>イ</t>
    </rPh>
    <phoneticPr fontId="2"/>
  </si>
  <si>
    <t>※代理人を立てない場合は不要です</t>
    <rPh sb="1" eb="4">
      <t>ダイリニン</t>
    </rPh>
    <rPh sb="5" eb="6">
      <t>タ</t>
    </rPh>
    <rPh sb="9" eb="11">
      <t>バアイ</t>
    </rPh>
    <rPh sb="12" eb="14">
      <t>フヨウ</t>
    </rPh>
    <phoneticPr fontId="2"/>
  </si>
  <si>
    <t>（代理人印）</t>
    <rPh sb="1" eb="4">
      <t>ダイリニン</t>
    </rPh>
    <rPh sb="4" eb="5">
      <t>イン</t>
    </rPh>
    <phoneticPr fontId="2"/>
  </si>
  <si>
    <t>(注)実印と類似の印鑑は使用しないこと</t>
    <rPh sb="1" eb="2">
      <t>チュウ</t>
    </rPh>
    <rPh sb="3" eb="5">
      <t>ジツイン</t>
    </rPh>
    <rPh sb="6" eb="8">
      <t>ルイジ</t>
    </rPh>
    <rPh sb="9" eb="11">
      <t>インカン</t>
    </rPh>
    <rPh sb="12" eb="14">
      <t>シヨウ</t>
    </rPh>
    <phoneticPr fontId="2"/>
  </si>
  <si>
    <t>　公益財団法人　東京都都市づくり公社
　　　　　　　　　　　　　　　　　　　理 事 長　　殿　</t>
    <rPh sb="1" eb="7">
      <t>ザイ</t>
    </rPh>
    <rPh sb="8" eb="11">
      <t>トウキョウト</t>
    </rPh>
    <rPh sb="11" eb="16">
      <t>シントシケンセツ</t>
    </rPh>
    <rPh sb="16" eb="18">
      <t>コウシャ</t>
    </rPh>
    <rPh sb="38" eb="39">
      <t>リ</t>
    </rPh>
    <rPh sb="40" eb="41">
      <t>コト</t>
    </rPh>
    <rPh sb="42" eb="43">
      <t>チョウ</t>
    </rPh>
    <rPh sb="45" eb="46">
      <t>ドノ</t>
    </rPh>
    <phoneticPr fontId="2"/>
  </si>
  <si>
    <t>《物品》　基本登録情報</t>
    <rPh sb="1" eb="3">
      <t>ブッピン</t>
    </rPh>
    <rPh sb="5" eb="7">
      <t>キホン</t>
    </rPh>
    <rPh sb="7" eb="9">
      <t>トウロク</t>
    </rPh>
    <rPh sb="9" eb="11">
      <t>ジョウホウ</t>
    </rPh>
    <phoneticPr fontId="2"/>
  </si>
  <si>
    <r>
      <t xml:space="preserve">登 記 上 所 在 地
</t>
    </r>
    <r>
      <rPr>
        <sz val="8"/>
        <color indexed="10"/>
        <rFont val="ＭＳ ゴシック"/>
        <family val="3"/>
        <charset val="128"/>
      </rPr>
      <t>(登記上が異なる場合に記入)</t>
    </r>
    <rPh sb="0" eb="1">
      <t>ノボル</t>
    </rPh>
    <rPh sb="2" eb="3">
      <t>キ</t>
    </rPh>
    <rPh sb="4" eb="5">
      <t>ウエ</t>
    </rPh>
    <rPh sb="6" eb="7">
      <t>ショ</t>
    </rPh>
    <rPh sb="8" eb="9">
      <t>ザイ</t>
    </rPh>
    <rPh sb="10" eb="11">
      <t>チ</t>
    </rPh>
    <rPh sb="13" eb="16">
      <t>トウキジョウ</t>
    </rPh>
    <rPh sb="17" eb="18">
      <t>コト</t>
    </rPh>
    <rPh sb="20" eb="22">
      <t>バアイ</t>
    </rPh>
    <rPh sb="23" eb="25">
      <t>キニュウ</t>
    </rPh>
    <phoneticPr fontId="2"/>
  </si>
  <si>
    <t>新規・継続区分</t>
    <rPh sb="0" eb="2">
      <t>シンキ</t>
    </rPh>
    <rPh sb="3" eb="5">
      <t>ケイゾク</t>
    </rPh>
    <rPh sb="5" eb="7">
      <t>クブン</t>
    </rPh>
    <phoneticPr fontId="2"/>
  </si>
  <si>
    <r>
      <t>使用印鑑届 （指定の様式） …</t>
    </r>
    <r>
      <rPr>
        <sz val="8"/>
        <rFont val="ＭＳ Ｐ明朝"/>
        <family val="1"/>
        <charset val="128"/>
      </rPr>
      <t xml:space="preserve"> 契約者が代表者で実印でない印鑑を使用している</t>
    </r>
    <rPh sb="7" eb="9">
      <t>シテイ</t>
    </rPh>
    <rPh sb="10" eb="12">
      <t>ヨウシキ</t>
    </rPh>
    <rPh sb="16" eb="19">
      <t>ケイヤクシャ</t>
    </rPh>
    <rPh sb="20" eb="23">
      <t>ダイヒョウシャ</t>
    </rPh>
    <rPh sb="24" eb="26">
      <t>ジツイン</t>
    </rPh>
    <rPh sb="29" eb="31">
      <t>インカン</t>
    </rPh>
    <rPh sb="32" eb="34">
      <t>シヨウ</t>
    </rPh>
    <phoneticPr fontId="2"/>
  </si>
  <si>
    <t>改訂回数</t>
    <rPh sb="0" eb="2">
      <t>カイテイ</t>
    </rPh>
    <rPh sb="2" eb="4">
      <t>カイスウ</t>
    </rPh>
    <phoneticPr fontId="2"/>
  </si>
  <si>
    <t>←　0 から始まる5文字の数字、「新規」の方は空白</t>
    <rPh sb="6" eb="7">
      <t>ハジ</t>
    </rPh>
    <rPh sb="10" eb="12">
      <t>モジ</t>
    </rPh>
    <rPh sb="13" eb="15">
      <t>スウジ</t>
    </rPh>
    <rPh sb="17" eb="19">
      <t>シンキ</t>
    </rPh>
    <rPh sb="21" eb="22">
      <t>カタ</t>
    </rPh>
    <rPh sb="23" eb="25">
      <t>クウハク</t>
    </rPh>
    <phoneticPr fontId="2"/>
  </si>
  <si>
    <t>営業種目</t>
    <rPh sb="0" eb="2">
      <t>エイギョウ</t>
    </rPh>
    <rPh sb="2" eb="4">
      <t>シュモク</t>
    </rPh>
    <phoneticPr fontId="2"/>
  </si>
  <si>
    <t>TEL　042（686）1181（係直通）　　FAX　042(686)1302　　 URL：http://www.toshizukuri.or.jp</t>
    <rPh sb="17" eb="18">
      <t>カカリ</t>
    </rPh>
    <rPh sb="18" eb="20">
      <t>チョクツウ</t>
    </rPh>
    <phoneticPr fontId="2"/>
  </si>
  <si>
    <t>契約年月日</t>
    <phoneticPr fontId="2"/>
  </si>
  <si>
    <t>完了年月日</t>
    <rPh sb="0" eb="2">
      <t>カンリョウ</t>
    </rPh>
    <rPh sb="2" eb="5">
      <t>ネンガッピ</t>
    </rPh>
    <phoneticPr fontId="2"/>
  </si>
  <si>
    <r>
      <t>発　注　者</t>
    </r>
    <r>
      <rPr>
        <sz val="10.5"/>
        <color indexed="10"/>
        <rFont val="ＭＳ ゴシック"/>
        <family val="3"/>
        <charset val="128"/>
      </rPr>
      <t xml:space="preserve">
</t>
    </r>
    <r>
      <rPr>
        <sz val="9"/>
        <color indexed="10"/>
        <rFont val="ＭＳ Ｐゴシック"/>
        <family val="3"/>
        <charset val="128"/>
      </rPr>
      <t>(公共団体 及び
公共団体に準ずるもの)</t>
    </r>
    <rPh sb="4" eb="5">
      <t>シャ</t>
    </rPh>
    <rPh sb="7" eb="9">
      <t>コウキョウ</t>
    </rPh>
    <rPh sb="9" eb="11">
      <t>ダンタイ</t>
    </rPh>
    <rPh sb="12" eb="13">
      <t>オヨ</t>
    </rPh>
    <rPh sb="15" eb="17">
      <t>コウキョウ</t>
    </rPh>
    <rPh sb="17" eb="19">
      <t>ダンタイ</t>
    </rPh>
    <rPh sb="20" eb="21">
      <t>ジュン</t>
    </rPh>
    <phoneticPr fontId="2"/>
  </si>
  <si>
    <t xml:space="preserve">114
運送等請負
</t>
    <rPh sb="4" eb="6">
      <t>ウンソウ</t>
    </rPh>
    <rPh sb="6" eb="7">
      <t>ナド</t>
    </rPh>
    <rPh sb="7" eb="9">
      <t>ウケオイ</t>
    </rPh>
    <phoneticPr fontId="2"/>
  </si>
  <si>
    <t>117
航空写真・
図面製作</t>
    <rPh sb="4" eb="6">
      <t>コウクウ</t>
    </rPh>
    <rPh sb="6" eb="8">
      <t>シャシン</t>
    </rPh>
    <rPh sb="10" eb="12">
      <t>ズメン</t>
    </rPh>
    <rPh sb="12" eb="14">
      <t>セイサク</t>
    </rPh>
    <phoneticPr fontId="2"/>
  </si>
  <si>
    <t>商号又は名称（ﾌﾘｶﾞﾅ）</t>
    <phoneticPr fontId="2"/>
  </si>
  <si>
    <t>営業所（支店）の名称</t>
    <phoneticPr fontId="2"/>
  </si>
  <si>
    <r>
      <rPr>
        <b/>
        <sz val="11"/>
        <rFont val="HG丸ｺﾞｼｯｸM-PRO"/>
        <family val="3"/>
        <charset val="128"/>
      </rPr>
      <t>公益財団法人</t>
    </r>
    <r>
      <rPr>
        <b/>
        <sz val="14"/>
        <rFont val="HG丸ｺﾞｼｯｸM-PRO"/>
        <family val="3"/>
        <charset val="128"/>
      </rPr>
      <t>東京都都市づくり公社　総務部 企画経理課 契約検査係</t>
    </r>
    <rPh sb="0" eb="2">
      <t>コウエキ</t>
    </rPh>
    <rPh sb="2" eb="4">
      <t>ザイダン</t>
    </rPh>
    <rPh sb="4" eb="6">
      <t>ホウジン</t>
    </rPh>
    <rPh sb="6" eb="9">
      <t>トウキョウト</t>
    </rPh>
    <rPh sb="9" eb="11">
      <t>トシ</t>
    </rPh>
    <rPh sb="14" eb="16">
      <t>コウシャ</t>
    </rPh>
    <rPh sb="17" eb="19">
      <t>ソウム</t>
    </rPh>
    <rPh sb="19" eb="20">
      <t>ブ</t>
    </rPh>
    <rPh sb="21" eb="23">
      <t>キカク</t>
    </rPh>
    <phoneticPr fontId="2"/>
  </si>
  <si>
    <t>町村地番</t>
    <rPh sb="0" eb="2">
      <t>チョウソン</t>
    </rPh>
    <rPh sb="2" eb="4">
      <t>チバン</t>
    </rPh>
    <phoneticPr fontId="2"/>
  </si>
  <si>
    <t xml:space="preserve"> 　 年　  月　  日</t>
    <phoneticPr fontId="2"/>
  </si>
  <si>
    <t>(4) 本資格審査申請の届出事項に変更が生じたときは速やかに変更手続きを行ってください。</t>
    <rPh sb="4" eb="5">
      <t>ホン</t>
    </rPh>
    <rPh sb="5" eb="7">
      <t>シカク</t>
    </rPh>
    <rPh sb="7" eb="9">
      <t>シンサ</t>
    </rPh>
    <rPh sb="9" eb="11">
      <t>シンセイ</t>
    </rPh>
    <rPh sb="12" eb="14">
      <t>トドケデ</t>
    </rPh>
    <rPh sb="14" eb="16">
      <t>ジコウ</t>
    </rPh>
    <rPh sb="17" eb="19">
      <t>ヘンコウ</t>
    </rPh>
    <rPh sb="20" eb="21">
      <t>ショウ</t>
    </rPh>
    <rPh sb="26" eb="27">
      <t>スミ</t>
    </rPh>
    <phoneticPr fontId="2"/>
  </si>
  <si>
    <t>総務部 企画経理課 契約検査係　行</t>
    <rPh sb="0" eb="2">
      <t>ソウム</t>
    </rPh>
    <rPh sb="2" eb="3">
      <t>ブ</t>
    </rPh>
    <rPh sb="4" eb="6">
      <t>キカク</t>
    </rPh>
    <rPh sb="6" eb="9">
      <t>ケイリカ</t>
    </rPh>
    <rPh sb="10" eb="12">
      <t>ケイヤク</t>
    </rPh>
    <rPh sb="12" eb="14">
      <t>ケンサ</t>
    </rPh>
    <rPh sb="14" eb="15">
      <t>カカリ</t>
    </rPh>
    <rPh sb="16" eb="17">
      <t>ユ</t>
    </rPh>
    <phoneticPr fontId="2"/>
  </si>
  <si>
    <t>最近のもの</t>
    <rPh sb="0" eb="2">
      <t>サイキン</t>
    </rPh>
    <phoneticPr fontId="18"/>
  </si>
  <si>
    <r>
      <t xml:space="preserve">　　　使用印及び代理人印の使用範囲
</t>
    </r>
    <r>
      <rPr>
        <sz val="9"/>
        <color indexed="16"/>
        <rFont val="ＭＳ Ｐゴシック"/>
        <family val="3"/>
        <charset val="128"/>
      </rPr>
      <t>・見積り及び入札について
・契約に関すること
・支払金の請求及び領収について
・入札参加資格申請に関する一切のこと</t>
    </r>
    <rPh sb="3" eb="5">
      <t>シヨウ</t>
    </rPh>
    <rPh sb="5" eb="6">
      <t>イン</t>
    </rPh>
    <rPh sb="6" eb="7">
      <t>オヨ</t>
    </rPh>
    <rPh sb="8" eb="11">
      <t>ダイリニン</t>
    </rPh>
    <rPh sb="11" eb="12">
      <t>イン</t>
    </rPh>
    <rPh sb="13" eb="15">
      <t>シヨウ</t>
    </rPh>
    <rPh sb="15" eb="17">
      <t>ハンイ</t>
    </rPh>
    <rPh sb="58" eb="60">
      <t>ニュウサツ</t>
    </rPh>
    <rPh sb="60" eb="62">
      <t>サンカ</t>
    </rPh>
    <rPh sb="62" eb="64">
      <t>シカク</t>
    </rPh>
    <rPh sb="64" eb="66">
      <t>シンセイ</t>
    </rPh>
    <rPh sb="67" eb="68">
      <t>カン</t>
    </rPh>
    <rPh sb="70" eb="72">
      <t>イッサイ</t>
    </rPh>
    <phoneticPr fontId="2"/>
  </si>
  <si>
    <t>３．支払金の請求及び領収について。</t>
    <phoneticPr fontId="2"/>
  </si>
  <si>
    <t>４．入札参加資格申請に関する一切のこと。</t>
    <rPh sb="2" eb="4">
      <t>ニュウサツ</t>
    </rPh>
    <rPh sb="4" eb="6">
      <t>サンカ</t>
    </rPh>
    <rPh sb="6" eb="8">
      <t>シカク</t>
    </rPh>
    <rPh sb="8" eb="10">
      <t>シンセイ</t>
    </rPh>
    <rPh sb="11" eb="12">
      <t>カン</t>
    </rPh>
    <rPh sb="14" eb="16">
      <t>イッサイ</t>
    </rPh>
    <phoneticPr fontId="2"/>
  </si>
  <si>
    <t>３．支払金の請求及び領収について。</t>
    <phoneticPr fontId="2"/>
  </si>
  <si>
    <r>
      <rPr>
        <sz val="11"/>
        <rFont val="ＭＳ Ｐ明朝"/>
        <family val="1"/>
        <charset val="128"/>
      </rPr>
      <t>公益財団法人</t>
    </r>
    <r>
      <rPr>
        <sz val="14"/>
        <rFont val="ＭＳ Ｐ明朝"/>
        <family val="1"/>
        <charset val="128"/>
      </rPr>
      <t>東京都都市づくり公社</t>
    </r>
    <phoneticPr fontId="2"/>
  </si>
  <si>
    <t>業者コード
(継続のみ)</t>
    <rPh sb="0" eb="2">
      <t>ギョウシャ</t>
    </rPh>
    <rPh sb="7" eb="9">
      <t>ケイゾク</t>
    </rPh>
    <phoneticPr fontId="2"/>
  </si>
  <si>
    <t>所  在  地
（本店）</t>
    <phoneticPr fontId="2"/>
  </si>
  <si>
    <r>
      <t>契約する本店又は支店、営業所等</t>
    </r>
    <r>
      <rPr>
        <sz val="8"/>
        <rFont val="ＭＳ Ｐゴシック"/>
        <family val="3"/>
        <charset val="128"/>
      </rPr>
      <t>（代表者が直接契約する場合は本店、代理人が契約する場合は代理人の所属する支店又は営業所等）</t>
    </r>
    <rPh sb="4" eb="6">
      <t>ホンテン</t>
    </rPh>
    <rPh sb="6" eb="7">
      <t>マタ</t>
    </rPh>
    <rPh sb="8" eb="10">
      <t>シテン</t>
    </rPh>
    <rPh sb="14" eb="15">
      <t>ナド</t>
    </rPh>
    <rPh sb="51" eb="53">
      <t>シテン</t>
    </rPh>
    <rPh sb="53" eb="54">
      <t>マタ</t>
    </rPh>
    <rPh sb="58" eb="59">
      <t>ナド</t>
    </rPh>
    <phoneticPr fontId="2"/>
  </si>
  <si>
    <t>入札参加申請 営業種目</t>
    <rPh sb="0" eb="2">
      <t>ニュウサツ</t>
    </rPh>
    <rPh sb="2" eb="4">
      <t>サンカ</t>
    </rPh>
    <rPh sb="4" eb="6">
      <t>シンセイ</t>
    </rPh>
    <rPh sb="7" eb="9">
      <t>エイギョウ</t>
    </rPh>
    <rPh sb="9" eb="11">
      <t>シュモク</t>
    </rPh>
    <phoneticPr fontId="2"/>
  </si>
  <si>
    <t>商号又は名称</t>
    <phoneticPr fontId="2"/>
  </si>
  <si>
    <t>所 在 地</t>
    <phoneticPr fontId="2"/>
  </si>
  <si>
    <t>※セルの移動や削除・挿入は行わないでください。</t>
    <rPh sb="4" eb="6">
      <t>イドウ</t>
    </rPh>
    <rPh sb="7" eb="9">
      <t>サクジョ</t>
    </rPh>
    <rPh sb="10" eb="12">
      <t>ソウニュウ</t>
    </rPh>
    <rPh sb="13" eb="14">
      <t>オコナ</t>
    </rPh>
    <phoneticPr fontId="2"/>
  </si>
  <si>
    <t>長整数</t>
    <rPh sb="0" eb="1">
      <t>チョウ</t>
    </rPh>
    <rPh sb="1" eb="3">
      <t>セイスウ</t>
    </rPh>
    <phoneticPr fontId="2"/>
  </si>
  <si>
    <t>データ型</t>
    <rPh sb="3" eb="4">
      <t>カタ</t>
    </rPh>
    <phoneticPr fontId="2"/>
  </si>
  <si>
    <t>サイズ</t>
    <phoneticPr fontId="2"/>
  </si>
  <si>
    <t>全角文字</t>
    <rPh sb="0" eb="2">
      <t>ゼンカク</t>
    </rPh>
    <rPh sb="2" eb="4">
      <t>モジ</t>
    </rPh>
    <phoneticPr fontId="2"/>
  </si>
  <si>
    <t>半角カナ</t>
    <rPh sb="0" eb="2">
      <t>ハンカク</t>
    </rPh>
    <phoneticPr fontId="2"/>
  </si>
  <si>
    <t>半角英数</t>
    <rPh sb="0" eb="2">
      <t>ハンカク</t>
    </rPh>
    <rPh sb="2" eb="4">
      <t>エイスウ</t>
    </rPh>
    <phoneticPr fontId="2"/>
  </si>
  <si>
    <t>本店の所在地</t>
    <rPh sb="0" eb="2">
      <t>ホンテン</t>
    </rPh>
    <rPh sb="3" eb="6">
      <t>ショザイチ</t>
    </rPh>
    <phoneticPr fontId="2"/>
  </si>
  <si>
    <t>整数</t>
    <rPh sb="0" eb="2">
      <t>セイスウ</t>
    </rPh>
    <phoneticPr fontId="2"/>
  </si>
  <si>
    <t>申請1</t>
    <phoneticPr fontId="2"/>
  </si>
  <si>
    <t>申請2</t>
    <phoneticPr fontId="2"/>
  </si>
  <si>
    <t>申請3</t>
  </si>
  <si>
    <t>申請4</t>
  </si>
  <si>
    <t>申請5</t>
  </si>
  <si>
    <t>申請6</t>
  </si>
  <si>
    <t>申請7</t>
  </si>
  <si>
    <t>申請8</t>
  </si>
  <si>
    <t>申請9</t>
  </si>
  <si>
    <t>申請10</t>
  </si>
  <si>
    <t>申請11</t>
  </si>
  <si>
    <t>申請12</t>
  </si>
  <si>
    <t>申請13</t>
  </si>
  <si>
    <t>申請14</t>
  </si>
  <si>
    <t>申請15</t>
  </si>
  <si>
    <t>申請16</t>
  </si>
  <si>
    <t>申請17</t>
  </si>
  <si>
    <t>申請18</t>
  </si>
  <si>
    <t>申請19</t>
  </si>
  <si>
    <t>申請20</t>
  </si>
  <si>
    <t>申請21</t>
  </si>
  <si>
    <t>申請22</t>
  </si>
  <si>
    <t>申請23</t>
  </si>
  <si>
    <t>申請24</t>
  </si>
  <si>
    <t>申請25</t>
  </si>
  <si>
    <t>申請26</t>
  </si>
  <si>
    <t>申請27</t>
  </si>
  <si>
    <t>申請28</t>
  </si>
  <si>
    <t>前／後</t>
    <phoneticPr fontId="2"/>
  </si>
  <si>
    <t>補償コンサル登録</t>
    <rPh sb="0" eb="2">
      <t>ホショウ</t>
    </rPh>
    <rPh sb="6" eb="8">
      <t>トウロク</t>
    </rPh>
    <phoneticPr fontId="2"/>
  </si>
  <si>
    <t>補</t>
    <rPh sb="0" eb="1">
      <t>ホ</t>
    </rPh>
    <phoneticPr fontId="2"/>
  </si>
  <si>
    <t>コンサル番号</t>
    <rPh sb="4" eb="6">
      <t>バンゴウ</t>
    </rPh>
    <phoneticPr fontId="2"/>
  </si>
  <si>
    <t>登録　有無</t>
    <rPh sb="0" eb="2">
      <t>トウロク</t>
    </rPh>
    <rPh sb="3" eb="5">
      <t>ウム</t>
    </rPh>
    <phoneticPr fontId="2"/>
  </si>
  <si>
    <t>　標記の件について貴公社の競争入札に参加したいので、下記事項について誓約し、次のとおり資格審査に申し込みます。
　また、この申込書及び添付書類の記載事項並びに等級・順位に関し公表する場合、これを承諾します。</t>
    <rPh sb="26" eb="28">
      <t>カキ</t>
    </rPh>
    <rPh sb="28" eb="30">
      <t>ジコウ</t>
    </rPh>
    <rPh sb="34" eb="36">
      <t>セイヤク</t>
    </rPh>
    <rPh sb="45" eb="47">
      <t>シンサ</t>
    </rPh>
    <rPh sb="79" eb="81">
      <t>トウキュウ</t>
    </rPh>
    <rPh sb="82" eb="84">
      <t>ジュンイ</t>
    </rPh>
    <phoneticPr fontId="2"/>
  </si>
  <si>
    <t>（手続を行政書士に委任する場合、行政書士への委任状（様式自由）を本申込書の最後に添付するとともに、行政書士は下欄に記名押印願います。)　※ 来社時には資格者証提示を求めます。</t>
    <rPh sb="70" eb="72">
      <t>ライシャ</t>
    </rPh>
    <rPh sb="72" eb="73">
      <t>ジ</t>
    </rPh>
    <rPh sb="82" eb="83">
      <t>モト</t>
    </rPh>
    <phoneticPr fontId="2"/>
  </si>
  <si>
    <t xml:space="preserve">
・ 地方自治法施行令第１６７条の４第１項の規定に該当していません。
・ この申込書並びに添付書類の記載事項のすべて、事実と相違ありません。
・ 入札案件希望申込により得た、設計・積算資料（個人情報含む）について、
   入札後、一切を安全に破棄・消去し、電子データについては、復活できない
   措置を講じます。
</t>
    <phoneticPr fontId="2"/>
  </si>
  <si>
    <t xml:space="preserve">☆　改訂版受付票の作成について </t>
    <phoneticPr fontId="2"/>
  </si>
  <si>
    <r>
      <t>各種許可・登録の変更証明書
　　</t>
    </r>
    <r>
      <rPr>
        <b/>
        <sz val="10"/>
        <color indexed="10"/>
        <rFont val="ＭＳ Ｐゴシック"/>
        <family val="3"/>
        <charset val="128"/>
      </rPr>
      <t>建設業、建築士事務所、測量業等の法律により事務所所在地の届出が必要な
　　業種を登録している方は、許可・登録の変更届又は申請書の控の写し</t>
    </r>
    <phoneticPr fontId="2"/>
  </si>
  <si>
    <r>
      <t>郵便番号の変更を伴う場合は、必ず</t>
    </r>
    <r>
      <rPr>
        <b/>
        <sz val="10"/>
        <color indexed="10"/>
        <rFont val="ＭＳ Ｐ明朝"/>
        <family val="1"/>
        <charset val="128"/>
      </rPr>
      <t>郵便番号</t>
    </r>
    <r>
      <rPr>
        <sz val="10"/>
        <rFont val="ＭＳ Ｐ明朝"/>
        <family val="1"/>
        <charset val="128"/>
      </rPr>
      <t>を記入してください</t>
    </r>
    <rPh sb="0" eb="4">
      <t>ユウビンバンゴウ</t>
    </rPh>
    <rPh sb="5" eb="7">
      <t>ヘンコウ</t>
    </rPh>
    <rPh sb="8" eb="9">
      <t>トモナ</t>
    </rPh>
    <rPh sb="10" eb="12">
      <t>バアイ</t>
    </rPh>
    <rPh sb="14" eb="15">
      <t>カナラ</t>
    </rPh>
    <rPh sb="16" eb="20">
      <t>ユウビンバンゴウ</t>
    </rPh>
    <rPh sb="21" eb="23">
      <t>キニュウ</t>
    </rPh>
    <phoneticPr fontId="2"/>
  </si>
  <si>
    <t xml:space="preserve">☆　登記簿及び印鑑証明書等の公的証明書類は、発行日から3箇月以内のものを添付してください。 </t>
    <phoneticPr fontId="2"/>
  </si>
  <si>
    <t>☆　委任状及び使用印鑑届は、必ず指定の様式（当公社ホームページにも掲載）を使用してください。</t>
    <phoneticPr fontId="2"/>
  </si>
  <si>
    <t>☆　合併・営業譲渡の場合は、別途事務手続きがありますので、下記アドレスへメールにてお問い合わせください。</t>
    <rPh sb="29" eb="31">
      <t>カキ</t>
    </rPh>
    <rPh sb="42" eb="43">
      <t>ト</t>
    </rPh>
    <rPh sb="44" eb="45">
      <t>ア</t>
    </rPh>
    <phoneticPr fontId="2"/>
  </si>
  <si>
    <t>◆　問い合わせ先　◆</t>
    <rPh sb="2" eb="3">
      <t>ト</t>
    </rPh>
    <rPh sb="4" eb="5">
      <t>ア</t>
    </rPh>
    <rPh sb="7" eb="8">
      <t>サキ</t>
    </rPh>
    <phoneticPr fontId="2"/>
  </si>
  <si>
    <t>◆　注意事項　◆</t>
    <rPh sb="2" eb="4">
      <t>チュウイ</t>
    </rPh>
    <rPh sb="4" eb="6">
      <t>ジコウ</t>
    </rPh>
    <phoneticPr fontId="2"/>
  </si>
  <si>
    <t>所在地：　〒192-0904 東京都八王子市子安町4-7-1 サザンスカイタワー八王子 7F</t>
    <rPh sb="0" eb="3">
      <t>ショザイチ</t>
    </rPh>
    <rPh sb="15" eb="18">
      <t>トウキョウト</t>
    </rPh>
    <rPh sb="18" eb="22">
      <t>ハチオウジシ</t>
    </rPh>
    <rPh sb="22" eb="25">
      <t>コヤスマチ</t>
    </rPh>
    <rPh sb="40" eb="43">
      <t>ハチオウジ</t>
    </rPh>
    <phoneticPr fontId="2"/>
  </si>
  <si>
    <t>受付時間：　９：００ ～ １２：００、１３：００ ～ １７：００</t>
    <rPh sb="0" eb="2">
      <t>ウケツケ</t>
    </rPh>
    <rPh sb="2" eb="4">
      <t>ジカン</t>
    </rPh>
    <phoneticPr fontId="2"/>
  </si>
  <si>
    <t>FAX：　042-686-1302</t>
    <phoneticPr fontId="2"/>
  </si>
  <si>
    <t>メールアドレス：　touroku-toshizukuri@toshizukuri.or.jp</t>
    <phoneticPr fontId="2"/>
  </si>
  <si>
    <r>
      <rPr>
        <sz val="8"/>
        <rFont val="Meiryo UI"/>
        <family val="3"/>
        <charset val="128"/>
      </rPr>
      <t xml:space="preserve">公益財団法人 </t>
    </r>
    <r>
      <rPr>
        <sz val="11"/>
        <rFont val="Meiryo UI"/>
        <family val="3"/>
        <charset val="128"/>
      </rPr>
      <t>東京都都市づくり公社　総務部 企画経理課 契約検査係</t>
    </r>
    <rPh sb="0" eb="2">
      <t>コウエキ</t>
    </rPh>
    <rPh sb="2" eb="4">
      <t>ザイダン</t>
    </rPh>
    <rPh sb="4" eb="6">
      <t>ホウジン</t>
    </rPh>
    <rPh sb="7" eb="10">
      <t>トウキョウト</t>
    </rPh>
    <rPh sb="10" eb="15">
      <t>シントシケンセツ</t>
    </rPh>
    <rPh sb="15" eb="17">
      <t>コウシャ</t>
    </rPh>
    <phoneticPr fontId="2"/>
  </si>
  <si>
    <t>☆　申請業種の一部取り消しは「競争入札参加資格取消申請書」（当公社ホームページに掲載）にて行なってください。</t>
    <rPh sb="30" eb="31">
      <t>トウ</t>
    </rPh>
    <rPh sb="31" eb="33">
      <t>コウシャ</t>
    </rPh>
    <rPh sb="40" eb="42">
      <t>ケイサイ</t>
    </rPh>
    <phoneticPr fontId="2"/>
  </si>
  <si>
    <t>☆　電子認証カードの登録内容はご自身で変更してください。</t>
    <phoneticPr fontId="2"/>
  </si>
  <si>
    <t>☆　電子入札案件で指名中の場合は、開札まで変更届を保留しておいてください。</t>
    <rPh sb="2" eb="4">
      <t>デンシ</t>
    </rPh>
    <rPh sb="4" eb="6">
      <t>ニュウサツ</t>
    </rPh>
    <rPh sb="6" eb="8">
      <t>アンケン</t>
    </rPh>
    <rPh sb="9" eb="12">
      <t>シメイチュウ</t>
    </rPh>
    <rPh sb="13" eb="15">
      <t>バアイ</t>
    </rPh>
    <rPh sb="17" eb="19">
      <t>カイサツ</t>
    </rPh>
    <rPh sb="21" eb="23">
      <t>ヘンコウ</t>
    </rPh>
    <rPh sb="23" eb="24">
      <t>トドケ</t>
    </rPh>
    <rPh sb="25" eb="27">
      <t>ホリュウ</t>
    </rPh>
    <phoneticPr fontId="2"/>
  </si>
  <si>
    <r>
      <rPr>
        <sz val="11"/>
        <rFont val="ＭＳ Ｐ明朝"/>
        <family val="1"/>
        <charset val="128"/>
      </rPr>
      <t>委任状（指定の様式）</t>
    </r>
    <r>
      <rPr>
        <sz val="10"/>
        <rFont val="ＭＳ Ｐ明朝"/>
        <family val="1"/>
        <charset val="128"/>
      </rPr>
      <t xml:space="preserve">
◇新たに代理人を立てる場合
</t>
    </r>
    <r>
      <rPr>
        <sz val="10"/>
        <color indexed="10"/>
        <rFont val="ＭＳ Ｐゴシック"/>
        <family val="3"/>
        <charset val="128"/>
      </rPr>
      <t>　・</t>
    </r>
    <r>
      <rPr>
        <b/>
        <sz val="10"/>
        <color indexed="10"/>
        <rFont val="ＭＳ Ｐゴシック"/>
        <family val="3"/>
        <charset val="128"/>
      </rPr>
      <t>建築士事務所、測量業等の法律により事務所所在地の届出が必要な業種を
　　登録している方は、許可・登録の変更届又は申請書控の写し
　・建設業の場合は建設業許可の変更届又は申請書控えの写し(受付印が押して
　　あるもの）及び専任技術者の届出の写し</t>
    </r>
    <r>
      <rPr>
        <sz val="10"/>
        <rFont val="ＭＳ Ｐゴシック"/>
        <family val="3"/>
        <charset val="128"/>
      </rPr>
      <t xml:space="preserve">
　　・上記以外の業種の方は、家屋等賃貸借契約書などの契約先所在地を
　　　確認できる書類</t>
    </r>
    <rPh sb="0" eb="3">
      <t>イニンジョウ</t>
    </rPh>
    <rPh sb="4" eb="6">
      <t>シテイ</t>
    </rPh>
    <rPh sb="7" eb="9">
      <t>ヨウシキ</t>
    </rPh>
    <rPh sb="12" eb="13">
      <t>アラ</t>
    </rPh>
    <rPh sb="15" eb="18">
      <t>ダイリニン</t>
    </rPh>
    <rPh sb="19" eb="20">
      <t>タ</t>
    </rPh>
    <rPh sb="22" eb="24">
      <t>バアイ</t>
    </rPh>
    <rPh sb="54" eb="56">
      <t>ヒツヨウ</t>
    </rPh>
    <rPh sb="93" eb="96">
      <t>ケンセツギョウ</t>
    </rPh>
    <rPh sb="97" eb="99">
      <t>バアイ</t>
    </rPh>
    <rPh sb="100" eb="103">
      <t>ケンセツギョウ</t>
    </rPh>
    <rPh sb="103" eb="105">
      <t>キョカ</t>
    </rPh>
    <rPh sb="106" eb="108">
      <t>ヘンコウ</t>
    </rPh>
    <rPh sb="108" eb="109">
      <t>トドケ</t>
    </rPh>
    <rPh sb="109" eb="110">
      <t>マタ</t>
    </rPh>
    <rPh sb="111" eb="114">
      <t>シンセイショ</t>
    </rPh>
    <rPh sb="114" eb="115">
      <t>ヒカ</t>
    </rPh>
    <rPh sb="117" eb="118">
      <t>ウツ</t>
    </rPh>
    <rPh sb="120" eb="122">
      <t>ウケツケ</t>
    </rPh>
    <rPh sb="122" eb="123">
      <t>イン</t>
    </rPh>
    <rPh sb="124" eb="125">
      <t>オ</t>
    </rPh>
    <rPh sb="135" eb="136">
      <t>オヨ</t>
    </rPh>
    <rPh sb="137" eb="139">
      <t>センニン</t>
    </rPh>
    <rPh sb="139" eb="142">
      <t>ギジュツシャ</t>
    </rPh>
    <rPh sb="143" eb="144">
      <t>トドケ</t>
    </rPh>
    <rPh sb="144" eb="145">
      <t>デ</t>
    </rPh>
    <rPh sb="146" eb="147">
      <t>ウツ</t>
    </rPh>
    <rPh sb="152" eb="154">
      <t>ジョウキ</t>
    </rPh>
    <rPh sb="154" eb="156">
      <t>イガイ</t>
    </rPh>
    <rPh sb="157" eb="159">
      <t>ギョウシュ</t>
    </rPh>
    <rPh sb="160" eb="161">
      <t>カタ</t>
    </rPh>
    <rPh sb="163" eb="165">
      <t>カオク</t>
    </rPh>
    <rPh sb="165" eb="166">
      <t>トウ</t>
    </rPh>
    <rPh sb="166" eb="169">
      <t>チンタイシャク</t>
    </rPh>
    <rPh sb="169" eb="172">
      <t>ケイヤクショ</t>
    </rPh>
    <rPh sb="175" eb="178">
      <t>ケイヤクサキ</t>
    </rPh>
    <rPh sb="178" eb="181">
      <t>ショザイチ</t>
    </rPh>
    <rPh sb="186" eb="188">
      <t>カクニン</t>
    </rPh>
    <rPh sb="191" eb="193">
      <t>ショルイ</t>
    </rPh>
    <phoneticPr fontId="2"/>
  </si>
  <si>
    <t>（建設業許可、補償コンサルタント、建設コンサルタント等）</t>
    <rPh sb="1" eb="4">
      <t>ケンセツギョウ</t>
    </rPh>
    <rPh sb="4" eb="6">
      <t>キョカ</t>
    </rPh>
    <rPh sb="7" eb="9">
      <t>ホショウ</t>
    </rPh>
    <rPh sb="17" eb="19">
      <t>ケンセツ</t>
    </rPh>
    <rPh sb="26" eb="27">
      <t>ナド</t>
    </rPh>
    <phoneticPr fontId="2"/>
  </si>
  <si>
    <t>契約金額</t>
    <rPh sb="0" eb="2">
      <t>ケイヤク</t>
    </rPh>
    <rPh sb="2" eb="4">
      <t>キンガク</t>
    </rPh>
    <phoneticPr fontId="2"/>
  </si>
  <si>
    <t>契約年月日</t>
    <rPh sb="0" eb="5">
      <t>ケイヤクネンガッピ</t>
    </rPh>
    <phoneticPr fontId="2"/>
  </si>
  <si>
    <t>工　　期</t>
    <rPh sb="0" eb="1">
      <t>コウ</t>
    </rPh>
    <rPh sb="3" eb="4">
      <t>キ</t>
    </rPh>
    <phoneticPr fontId="2"/>
  </si>
  <si>
    <t>件　　　　　　名</t>
    <rPh sb="0" eb="1">
      <t>ケン</t>
    </rPh>
    <rPh sb="7" eb="8">
      <t>メイ</t>
    </rPh>
    <phoneticPr fontId="2"/>
  </si>
  <si>
    <t>※　現在、公益財団法人東京都都市づくり公社との契約中の案件がある場合にのみ、下記の事項を記入してください。
　　（３件を超える場合は、裏面に記入してください。）</t>
    <rPh sb="2" eb="4">
      <t>ゲンザイ</t>
    </rPh>
    <rPh sb="5" eb="21">
      <t>ザイ</t>
    </rPh>
    <rPh sb="23" eb="26">
      <t>ケイヤクチュウ</t>
    </rPh>
    <rPh sb="27" eb="29">
      <t>アンケン</t>
    </rPh>
    <rPh sb="32" eb="34">
      <t>バアイ</t>
    </rPh>
    <rPh sb="38" eb="40">
      <t>カキ</t>
    </rPh>
    <rPh sb="41" eb="43">
      <t>ジコウ</t>
    </rPh>
    <rPh sb="44" eb="46">
      <t>キニュウ</t>
    </rPh>
    <rPh sb="58" eb="59">
      <t>ケン</t>
    </rPh>
    <rPh sb="60" eb="61">
      <t>コ</t>
    </rPh>
    <rPh sb="63" eb="65">
      <t>バアイ</t>
    </rPh>
    <rPh sb="67" eb="69">
      <t>ウラメン</t>
    </rPh>
    <rPh sb="70" eb="72">
      <t>キニュウ</t>
    </rPh>
    <phoneticPr fontId="2"/>
  </si>
  <si>
    <t>行政書士欄</t>
    <rPh sb="0" eb="2">
      <t>ギョウセイ</t>
    </rPh>
    <rPh sb="2" eb="4">
      <t>ショシ</t>
    </rPh>
    <rPh sb="4" eb="5">
      <t>ラン</t>
    </rPh>
    <phoneticPr fontId="2"/>
  </si>
  <si>
    <t>←印影の変更の際に押印してください。</t>
    <rPh sb="1" eb="3">
      <t>インエイ</t>
    </rPh>
    <rPh sb="4" eb="6">
      <t>ヘンコウ</t>
    </rPh>
    <rPh sb="7" eb="8">
      <t>サイ</t>
    </rPh>
    <rPh sb="9" eb="11">
      <t>オウイン</t>
    </rPh>
    <phoneticPr fontId="2"/>
  </si>
  <si>
    <t>　（入札～開札の間に事業者情報の変更を行うと「入札者情報エラー」になる為、開札時に「入札無効」となります。）</t>
    <rPh sb="2" eb="4">
      <t>ニュウサツ</t>
    </rPh>
    <rPh sb="5" eb="7">
      <t>カイサツ</t>
    </rPh>
    <rPh sb="8" eb="9">
      <t>アイダ</t>
    </rPh>
    <rPh sb="10" eb="13">
      <t>ジギョウシャ</t>
    </rPh>
    <rPh sb="13" eb="15">
      <t>ジョウホウ</t>
    </rPh>
    <rPh sb="16" eb="18">
      <t>ヘンコウ</t>
    </rPh>
    <rPh sb="19" eb="20">
      <t>オコナ</t>
    </rPh>
    <rPh sb="23" eb="26">
      <t>ニュウサツシャ</t>
    </rPh>
    <rPh sb="26" eb="28">
      <t>ジョウホウ</t>
    </rPh>
    <rPh sb="35" eb="36">
      <t>タメ</t>
    </rPh>
    <rPh sb="37" eb="39">
      <t>カイサツ</t>
    </rPh>
    <rPh sb="39" eb="40">
      <t>ジ</t>
    </rPh>
    <rPh sb="42" eb="44">
      <t>ニュウサツ</t>
    </rPh>
    <rPh sb="44" eb="46">
      <t>ムコウ</t>
    </rPh>
    <phoneticPr fontId="2"/>
  </si>
  <si>
    <t>電子入札システムからの自動応答メール（指名通知のお知らせ等）のアドレスはご自身で変更してください。（「利用者登録」の「変更」を行ってください。）</t>
    <rPh sb="0" eb="2">
      <t>デンシ</t>
    </rPh>
    <rPh sb="2" eb="4">
      <t>ニュウサツ</t>
    </rPh>
    <rPh sb="11" eb="13">
      <t>ジドウ</t>
    </rPh>
    <rPh sb="13" eb="15">
      <t>オウトウ</t>
    </rPh>
    <rPh sb="19" eb="21">
      <t>シメイ</t>
    </rPh>
    <rPh sb="21" eb="23">
      <t>ツウチ</t>
    </rPh>
    <rPh sb="25" eb="26">
      <t>シ</t>
    </rPh>
    <rPh sb="28" eb="29">
      <t>ナド</t>
    </rPh>
    <rPh sb="37" eb="39">
      <t>ジシン</t>
    </rPh>
    <rPh sb="40" eb="42">
      <t>ヘンコウ</t>
    </rPh>
    <rPh sb="51" eb="54">
      <t>リヨウシャ</t>
    </rPh>
    <rPh sb="54" eb="56">
      <t>トウロク</t>
    </rPh>
    <rPh sb="59" eb="61">
      <t>ヘンコウ</t>
    </rPh>
    <rPh sb="63" eb="64">
      <t>オコナ</t>
    </rPh>
    <phoneticPr fontId="2"/>
  </si>
  <si>
    <t>←行政書士による代行手続きの場合は印刷後、記名押印をお願いします。</t>
    <rPh sb="1" eb="3">
      <t>ギョウセイ</t>
    </rPh>
    <rPh sb="3" eb="5">
      <t>ショシ</t>
    </rPh>
    <rPh sb="8" eb="10">
      <t>ダイコウ</t>
    </rPh>
    <rPh sb="10" eb="12">
      <t>テツヅ</t>
    </rPh>
    <rPh sb="14" eb="16">
      <t>バアイ</t>
    </rPh>
    <rPh sb="17" eb="19">
      <t>インサツ</t>
    </rPh>
    <rPh sb="19" eb="20">
      <t>ゴ</t>
    </rPh>
    <rPh sb="21" eb="23">
      <t>キメイ</t>
    </rPh>
    <rPh sb="23" eb="25">
      <t>オウイン</t>
    </rPh>
    <rPh sb="27" eb="28">
      <t>ネガ</t>
    </rPh>
    <phoneticPr fontId="2"/>
  </si>
  <si>
    <t>倍精度浮動小数点型</t>
    <rPh sb="0" eb="1">
      <t>バイ</t>
    </rPh>
    <rPh sb="1" eb="3">
      <t>セイド</t>
    </rPh>
    <rPh sb="3" eb="5">
      <t>フドウ</t>
    </rPh>
    <rPh sb="5" eb="7">
      <t>ショウスウ</t>
    </rPh>
    <rPh sb="7" eb="8">
      <t>テン</t>
    </rPh>
    <rPh sb="8" eb="9">
      <t>カタ</t>
    </rPh>
    <phoneticPr fontId="2"/>
  </si>
  <si>
    <t>都契約先コード</t>
    <phoneticPr fontId="2"/>
  </si>
  <si>
    <t>　　　年　　　月　　　日</t>
    <rPh sb="3" eb="4">
      <t>ネン</t>
    </rPh>
    <rPh sb="7" eb="8">
      <t>ツキ</t>
    </rPh>
    <rPh sb="11" eb="12">
      <t>ヒ</t>
    </rPh>
    <phoneticPr fontId="2"/>
  </si>
  <si>
    <t>物品は 3 固定</t>
    <rPh sb="0" eb="2">
      <t>ブッピン</t>
    </rPh>
    <rPh sb="6" eb="8">
      <t>コテイ</t>
    </rPh>
    <phoneticPr fontId="2"/>
  </si>
  <si>
    <t>（最新のものから15件以内）</t>
    <phoneticPr fontId="2"/>
  </si>
  <si>
    <t>区市(政令区)郡町村</t>
    <rPh sb="0" eb="1">
      <t>ク</t>
    </rPh>
    <rPh sb="1" eb="2">
      <t>シ</t>
    </rPh>
    <rPh sb="3" eb="5">
      <t>セイレイ</t>
    </rPh>
    <rPh sb="5" eb="6">
      <t>ク</t>
    </rPh>
    <rPh sb="7" eb="8">
      <t>グン</t>
    </rPh>
    <rPh sb="8" eb="10">
      <t>チョウソン</t>
    </rPh>
    <phoneticPr fontId="2"/>
  </si>
  <si>
    <t>適用除外（土健保組合等に加入）</t>
    <rPh sb="0" eb="2">
      <t>テキヨウ</t>
    </rPh>
    <rPh sb="2" eb="4">
      <t>ジョガイ</t>
    </rPh>
    <rPh sb="5" eb="6">
      <t>ド</t>
    </rPh>
    <rPh sb="6" eb="8">
      <t>ケンポ</t>
    </rPh>
    <rPh sb="8" eb="10">
      <t>クミアイ</t>
    </rPh>
    <rPh sb="10" eb="11">
      <t>ナド</t>
    </rPh>
    <rPh sb="12" eb="14">
      <t>カニュウ</t>
    </rPh>
    <phoneticPr fontId="2"/>
  </si>
  <si>
    <r>
      <t>使用印</t>
    </r>
    <r>
      <rPr>
        <sz val="8"/>
        <color indexed="16"/>
        <rFont val="ＭＳ Ｐゴシック"/>
        <family val="3"/>
        <charset val="128"/>
      </rPr>
      <t xml:space="preserve"> 又は </t>
    </r>
    <r>
      <rPr>
        <sz val="10"/>
        <color indexed="16"/>
        <rFont val="ＭＳ Ｐゴシック"/>
        <family val="3"/>
        <charset val="128"/>
      </rPr>
      <t>代理人印</t>
    </r>
    <rPh sb="0" eb="2">
      <t>シヨウ</t>
    </rPh>
    <rPh sb="2" eb="3">
      <t>イン</t>
    </rPh>
    <rPh sb="4" eb="5">
      <t>マタ</t>
    </rPh>
    <rPh sb="7" eb="10">
      <t>ダイリニン</t>
    </rPh>
    <rPh sb="10" eb="11">
      <t>イン</t>
    </rPh>
    <phoneticPr fontId="2"/>
  </si>
  <si>
    <t>電話：　042-686-1181</t>
    <rPh sb="0" eb="2">
      <t>デンワ</t>
    </rPh>
    <phoneticPr fontId="2"/>
  </si>
  <si>
    <t>☆　 郵送でお手続きをされる場合は、受付票が手元にない期間が生じますのでご注意ください。</t>
    <phoneticPr fontId="2"/>
  </si>
  <si>
    <t>建物名</t>
    <rPh sb="0" eb="2">
      <t>タテモノ</t>
    </rPh>
    <rPh sb="2" eb="3">
      <t>メイ</t>
    </rPh>
    <phoneticPr fontId="2"/>
  </si>
  <si>
    <r>
      <t>下記注意事項をよくお読みください。</t>
    </r>
    <r>
      <rPr>
        <sz val="11"/>
        <rFont val="ＭＳ Ｐゴシック"/>
        <family val="3"/>
        <charset val="128"/>
      </rPr>
      <t/>
    </r>
    <rPh sb="0" eb="2">
      <t>カキ</t>
    </rPh>
    <rPh sb="2" eb="4">
      <t>チュウイ</t>
    </rPh>
    <rPh sb="4" eb="6">
      <t>ジコウ</t>
    </rPh>
    <rPh sb="10" eb="11">
      <t>ヨ</t>
    </rPh>
    <phoneticPr fontId="2"/>
  </si>
  <si>
    <t>↓</t>
    <phoneticPr fontId="2"/>
  </si>
  <si>
    <t>企画経理課 契約検査係に相談してください。</t>
    <rPh sb="0" eb="2">
      <t>キカク</t>
    </rPh>
    <rPh sb="2" eb="5">
      <t>ケイリカ</t>
    </rPh>
    <rPh sb="6" eb="8">
      <t>ケイヤク</t>
    </rPh>
    <rPh sb="8" eb="10">
      <t>ケンサ</t>
    </rPh>
    <rPh sb="10" eb="11">
      <t>ガカリ</t>
    </rPh>
    <rPh sb="12" eb="14">
      <t>ソウダン</t>
    </rPh>
    <phoneticPr fontId="2"/>
  </si>
  <si>
    <t>法人番号 又は　
適格請求書発行事業者登録番号</t>
    <rPh sb="0" eb="2">
      <t>ホウジン</t>
    </rPh>
    <rPh sb="2" eb="4">
      <t>バンゴウ</t>
    </rPh>
    <rPh sb="5" eb="6">
      <t>マタ</t>
    </rPh>
    <phoneticPr fontId="2"/>
  </si>
  <si>
    <t>←　13桁の数字(法人番号) 又は　T(法人番号)の14文字(適格請求書発行事業者登録番号)</t>
    <rPh sb="4" eb="5">
      <t>ケタ</t>
    </rPh>
    <rPh sb="6" eb="8">
      <t>スウジ</t>
    </rPh>
    <rPh sb="9" eb="11">
      <t>ホウジン</t>
    </rPh>
    <rPh sb="11" eb="13">
      <t>バンゴウ</t>
    </rPh>
    <rPh sb="15" eb="16">
      <t>マタ</t>
    </rPh>
    <rPh sb="20" eb="22">
      <t>ホウジン</t>
    </rPh>
    <rPh sb="22" eb="24">
      <t>バンゴウ</t>
    </rPh>
    <rPh sb="28" eb="30">
      <t>モジ</t>
    </rPh>
    <rPh sb="31" eb="33">
      <t>テキカク</t>
    </rPh>
    <rPh sb="33" eb="36">
      <t>セイキュウショ</t>
    </rPh>
    <rPh sb="36" eb="38">
      <t>ハッコウ</t>
    </rPh>
    <rPh sb="38" eb="41">
      <t>ジギョウシャ</t>
    </rPh>
    <rPh sb="41" eb="43">
      <t>トウロク</t>
    </rPh>
    <rPh sb="43" eb="45">
      <t>バンゴウ</t>
    </rPh>
    <phoneticPr fontId="2"/>
  </si>
  <si>
    <t>インボイス制度対応確認</t>
    <rPh sb="5" eb="7">
      <t>セイド</t>
    </rPh>
    <rPh sb="7" eb="9">
      <t>タイオウ</t>
    </rPh>
    <rPh sb="9" eb="11">
      <t>カクニン</t>
    </rPh>
    <phoneticPr fontId="2"/>
  </si>
  <si>
    <t>例</t>
    <rPh sb="0" eb="1">
      <t>レイ</t>
    </rPh>
    <phoneticPr fontId="2"/>
  </si>
  <si>
    <t>都市づくり公社</t>
    <rPh sb="0" eb="2">
      <t>トシ</t>
    </rPh>
    <rPh sb="5" eb="7">
      <t>コウシャ</t>
    </rPh>
    <phoneticPr fontId="2"/>
  </si>
  <si>
    <t>下水道管路調査業務</t>
    <rPh sb="0" eb="3">
      <t>ゲスイドウ</t>
    </rPh>
    <rPh sb="3" eb="5">
      <t>カンロ</t>
    </rPh>
    <rPh sb="5" eb="7">
      <t>チョウサ</t>
    </rPh>
    <rPh sb="7" eb="9">
      <t>ギョウム</t>
    </rPh>
    <phoneticPr fontId="2"/>
  </si>
  <si>
    <t>百貨店・総合商社</t>
    <rPh sb="0" eb="3">
      <t>ヒャッカテン</t>
    </rPh>
    <rPh sb="4" eb="6">
      <t>ソウゴウ</t>
    </rPh>
    <rPh sb="6" eb="8">
      <t>ショウシャ</t>
    </rPh>
    <phoneticPr fontId="2"/>
  </si>
  <si>
    <t>007
繊維・ゴム・皮革製品</t>
    <rPh sb="4" eb="6">
      <t>センイ</t>
    </rPh>
    <rPh sb="10" eb="12">
      <t>ヒカク</t>
    </rPh>
    <rPh sb="12" eb="14">
      <t>セイヒン</t>
    </rPh>
    <phoneticPr fontId="2"/>
  </si>
  <si>
    <t>繊維・ゴム・皮革製品</t>
    <rPh sb="0" eb="2">
      <t>センイ</t>
    </rPh>
    <rPh sb="6" eb="8">
      <t>ヒカク</t>
    </rPh>
    <rPh sb="8" eb="10">
      <t>セイヒン</t>
    </rPh>
    <phoneticPr fontId="2"/>
  </si>
  <si>
    <t>〇△市□〇町付近外汚泥深調査工（公4-1）</t>
    <rPh sb="5" eb="6">
      <t>マチ</t>
    </rPh>
    <rPh sb="6" eb="8">
      <t>フキン</t>
    </rPh>
    <rPh sb="8" eb="9">
      <t>ソト</t>
    </rPh>
    <rPh sb="16" eb="17">
      <t>コウ</t>
    </rPh>
    <phoneticPr fontId="2"/>
  </si>
  <si>
    <t xml:space="preserve">135
事務支援
</t>
    <rPh sb="4" eb="6">
      <t>ジム</t>
    </rPh>
    <rPh sb="6" eb="8">
      <t>シエン</t>
    </rPh>
    <phoneticPr fontId="2"/>
  </si>
  <si>
    <t>映像等製作</t>
    <rPh sb="0" eb="2">
      <t>エイゾウ</t>
    </rPh>
    <rPh sb="2" eb="3">
      <t>ナド</t>
    </rPh>
    <rPh sb="3" eb="5">
      <t>セイサク</t>
    </rPh>
    <phoneticPr fontId="2"/>
  </si>
  <si>
    <t>害虫駆除</t>
    <rPh sb="0" eb="2">
      <t>ガイチュウ</t>
    </rPh>
    <rPh sb="2" eb="4">
      <t>クジョ</t>
    </rPh>
    <phoneticPr fontId="2"/>
  </si>
  <si>
    <t>検査業務</t>
    <rPh sb="0" eb="2">
      <t>ケンサ</t>
    </rPh>
    <rPh sb="2" eb="4">
      <t>ギョウム</t>
    </rPh>
    <phoneticPr fontId="2"/>
  </si>
  <si>
    <t>事務支援</t>
    <rPh sb="0" eb="2">
      <t>ジム</t>
    </rPh>
    <rPh sb="2" eb="4">
      <t>シエン</t>
    </rPh>
    <phoneticPr fontId="2"/>
  </si>
  <si>
    <t xml:space="preserve">122
検査業務
</t>
    <rPh sb="4" eb="6">
      <t>ケンサ</t>
    </rPh>
    <rPh sb="6" eb="8">
      <t>ギョウム</t>
    </rPh>
    <phoneticPr fontId="2"/>
  </si>
  <si>
    <t>007</t>
    <phoneticPr fontId="2"/>
  </si>
  <si>
    <t>繊維・ゴム・皮革製品</t>
    <rPh sb="0" eb="2">
      <t>センイ</t>
    </rPh>
    <rPh sb="6" eb="8">
      <t>ヒカク</t>
    </rPh>
    <rPh sb="8" eb="10">
      <t>セイヒン</t>
    </rPh>
    <phoneticPr fontId="18"/>
  </si>
  <si>
    <t>028</t>
    <phoneticPr fontId="2"/>
  </si>
  <si>
    <t>百貨店・総合商社</t>
    <rPh sb="0" eb="3">
      <t>ヒャッカテン</t>
    </rPh>
    <rPh sb="4" eb="8">
      <t>ソウゴウショウシャ</t>
    </rPh>
    <phoneticPr fontId="18"/>
  </si>
  <si>
    <t xml:space="preserve">111
害虫駆除
</t>
    <rPh sb="4" eb="6">
      <t>ガイチュウ</t>
    </rPh>
    <rPh sb="6" eb="8">
      <t>クジョ</t>
    </rPh>
    <phoneticPr fontId="2"/>
  </si>
  <si>
    <t>害虫駆除</t>
    <rPh sb="0" eb="2">
      <t>ガイチュウ</t>
    </rPh>
    <rPh sb="2" eb="4">
      <t>クジョ</t>
    </rPh>
    <phoneticPr fontId="18"/>
  </si>
  <si>
    <t>111</t>
    <phoneticPr fontId="2"/>
  </si>
  <si>
    <t>映像等製作</t>
    <rPh sb="0" eb="2">
      <t>エイゾウ</t>
    </rPh>
    <rPh sb="2" eb="3">
      <t>トウ</t>
    </rPh>
    <rPh sb="3" eb="5">
      <t>セイサク</t>
    </rPh>
    <phoneticPr fontId="18"/>
  </si>
  <si>
    <t>116</t>
    <phoneticPr fontId="18"/>
  </si>
  <si>
    <t>検査業務</t>
    <rPh sb="0" eb="2">
      <t>ケンサ</t>
    </rPh>
    <rPh sb="2" eb="4">
      <t>ギョウム</t>
    </rPh>
    <phoneticPr fontId="18"/>
  </si>
  <si>
    <t>122</t>
    <phoneticPr fontId="18"/>
  </si>
  <si>
    <t>事務支援</t>
    <rPh sb="0" eb="2">
      <t>ジム</t>
    </rPh>
    <rPh sb="2" eb="4">
      <t>シエン</t>
    </rPh>
    <phoneticPr fontId="18"/>
  </si>
  <si>
    <t xml:space="preserve">116
映像等製作
</t>
    <rPh sb="4" eb="6">
      <t>エイゾウ</t>
    </rPh>
    <rPh sb="6" eb="7">
      <t>ナド</t>
    </rPh>
    <rPh sb="7" eb="9">
      <t>セイサク</t>
    </rPh>
    <phoneticPr fontId="2"/>
  </si>
  <si>
    <t>←　新規･･･令和5・6年度が初めての申請になる方
　　継続･･･以前に登録をしたことがある方</t>
    <rPh sb="2" eb="4">
      <t>シンキ</t>
    </rPh>
    <rPh sb="7" eb="9">
      <t>レイワ</t>
    </rPh>
    <rPh sb="12" eb="14">
      <t>ネンド</t>
    </rPh>
    <rPh sb="15" eb="16">
      <t>ハジ</t>
    </rPh>
    <rPh sb="19" eb="21">
      <t>シンセイ</t>
    </rPh>
    <rPh sb="24" eb="25">
      <t>カタ</t>
    </rPh>
    <rPh sb="28" eb="30">
      <t>ケイゾク</t>
    </rPh>
    <rPh sb="33" eb="35">
      <t>イゼン</t>
    </rPh>
    <rPh sb="36" eb="38">
      <t>トウロク</t>
    </rPh>
    <rPh sb="46" eb="47">
      <t>カタ</t>
    </rPh>
    <phoneticPr fontId="2"/>
  </si>
  <si>
    <r>
      <rPr>
        <b/>
        <sz val="11"/>
        <color indexed="10"/>
        <rFont val="ＭＳ Ｐゴシック"/>
        <family val="3"/>
        <charset val="128"/>
      </rPr>
      <t>←</t>
    </r>
    <r>
      <rPr>
        <b/>
        <sz val="11"/>
        <rFont val="ＭＳ Ｐゴシック"/>
        <family val="3"/>
        <charset val="128"/>
      </rPr>
      <t>▼</t>
    </r>
    <r>
      <rPr>
        <b/>
        <sz val="11"/>
        <color indexed="12"/>
        <rFont val="ＭＳ Ｐゴシック"/>
        <family val="3"/>
        <charset val="128"/>
      </rPr>
      <t>リストから選んでください。
　　　　　　「その他」を選んだ場合の役職名を入力</t>
    </r>
    <r>
      <rPr>
        <b/>
        <sz val="11"/>
        <color indexed="10"/>
        <rFont val="ＭＳ Ｐゴシック"/>
        <family val="3"/>
        <charset val="128"/>
      </rPr>
      <t>→</t>
    </r>
    <rPh sb="7" eb="8">
      <t>エラ</t>
    </rPh>
    <rPh sb="28" eb="29">
      <t>エラ</t>
    </rPh>
    <rPh sb="31" eb="33">
      <t>バアイ</t>
    </rPh>
    <phoneticPr fontId="2"/>
  </si>
  <si>
    <t>110
道路・公園等管理</t>
    <rPh sb="4" eb="6">
      <t>ドウロ</t>
    </rPh>
    <rPh sb="7" eb="9">
      <t>コウエン</t>
    </rPh>
    <rPh sb="9" eb="10">
      <t>ナド</t>
    </rPh>
    <rPh sb="10" eb="12">
      <t>カンリ</t>
    </rPh>
    <phoneticPr fontId="2"/>
  </si>
  <si>
    <t>028
百貨店・総合商社</t>
    <rPh sb="4" eb="7">
      <t>ヒャッカテン</t>
    </rPh>
    <rPh sb="8" eb="10">
      <t>ソウゴウ</t>
    </rPh>
    <rPh sb="10" eb="12">
      <t>ショウシャ</t>
    </rPh>
    <phoneticPr fontId="2"/>
  </si>
  <si>
    <t>109
浄化槽・貯水槽清掃</t>
    <rPh sb="4" eb="7">
      <t>ジョウカソウ</t>
    </rPh>
    <rPh sb="8" eb="11">
      <t>チョスイソウ</t>
    </rPh>
    <rPh sb="11" eb="13">
      <t>セイソウ</t>
    </rPh>
    <phoneticPr fontId="2"/>
  </si>
  <si>
    <t>令和5･6年度 物品買入れ等競争入札参加資格審査申込書</t>
    <rPh sb="0" eb="2">
      <t>レイワ</t>
    </rPh>
    <rPh sb="5" eb="7">
      <t>ネンド</t>
    </rPh>
    <rPh sb="8" eb="10">
      <t>ブッピン</t>
    </rPh>
    <rPh sb="10" eb="12">
      <t>カイイ</t>
    </rPh>
    <rPh sb="13" eb="14">
      <t>トウ</t>
    </rPh>
    <rPh sb="14" eb="16">
      <t>キョウソウ</t>
    </rPh>
    <phoneticPr fontId="2"/>
  </si>
  <si>
    <r>
      <t>令和5･6年度 物品買入れ等競争入札参加資格 基本情報　</t>
    </r>
    <r>
      <rPr>
        <b/>
        <sz val="10"/>
        <rFont val="HG丸ｺﾞｼｯｸM-PRO"/>
        <family val="3"/>
        <charset val="128"/>
      </rPr>
      <t>(公財)東京都都市づくり公社</t>
    </r>
    <rPh sb="0" eb="2">
      <t>レイワ</t>
    </rPh>
    <rPh sb="5" eb="7">
      <t>ネンド</t>
    </rPh>
    <rPh sb="8" eb="10">
      <t>ブッピン</t>
    </rPh>
    <rPh sb="10" eb="12">
      <t>カイイ</t>
    </rPh>
    <rPh sb="13" eb="14">
      <t>トウ</t>
    </rPh>
    <rPh sb="23" eb="25">
      <t>キホン</t>
    </rPh>
    <rPh sb="25" eb="27">
      <t>ジョウホウ</t>
    </rPh>
    <rPh sb="29" eb="30">
      <t>コウ</t>
    </rPh>
    <rPh sb="30" eb="31">
      <t>ザイ</t>
    </rPh>
    <rPh sb="32" eb="37">
      <t>トウキョウトトシ</t>
    </rPh>
    <rPh sb="40" eb="42">
      <t>コウシャ</t>
    </rPh>
    <phoneticPr fontId="2"/>
  </si>
  <si>
    <r>
      <t xml:space="preserve">令和5･6年度
</t>
    </r>
    <r>
      <rPr>
        <b/>
        <sz val="11"/>
        <rFont val="ＭＳ ゴシック"/>
        <family val="3"/>
        <charset val="128"/>
      </rPr>
      <t>東京都</t>
    </r>
    <r>
      <rPr>
        <sz val="10.5"/>
        <rFont val="ＭＳ ゴシック"/>
        <family val="3"/>
        <charset val="128"/>
      </rPr>
      <t>入札参加資格受付番号</t>
    </r>
    <rPh sb="0" eb="2">
      <t>レイワ</t>
    </rPh>
    <rPh sb="5" eb="7">
      <t>ネンド</t>
    </rPh>
    <rPh sb="8" eb="10">
      <t>トウキョウ</t>
    </rPh>
    <rPh sb="10" eb="11">
      <t>ト</t>
    </rPh>
    <rPh sb="11" eb="13">
      <t>ニュウサツ</t>
    </rPh>
    <rPh sb="13" eb="15">
      <t>サンカ</t>
    </rPh>
    <rPh sb="15" eb="17">
      <t>シカク</t>
    </rPh>
    <rPh sb="17" eb="19">
      <t>ウケツケ</t>
    </rPh>
    <rPh sb="19" eb="21">
      <t>バンゴウ</t>
    </rPh>
    <phoneticPr fontId="2"/>
  </si>
  <si>
    <r>
      <t>令和5･6年度【</t>
    </r>
    <r>
      <rPr>
        <b/>
        <sz val="16"/>
        <color indexed="17"/>
        <rFont val="HG丸ｺﾞｼｯｸM-PRO"/>
        <family val="3"/>
        <charset val="128"/>
      </rPr>
      <t>物品買入れ等】競争入札参加資格　受付票</t>
    </r>
    <rPh sb="0" eb="2">
      <t>レイワ</t>
    </rPh>
    <rPh sb="5" eb="7">
      <t>ネンド</t>
    </rPh>
    <rPh sb="8" eb="10">
      <t>ブッピン</t>
    </rPh>
    <rPh sb="10" eb="12">
      <t>カイイ</t>
    </rPh>
    <rPh sb="13" eb="14">
      <t>トウ</t>
    </rPh>
    <rPh sb="15" eb="17">
      <t>キョウソウ</t>
    </rPh>
    <rPh sb="17" eb="19">
      <t>ニュウサツ</t>
    </rPh>
    <rPh sb="19" eb="21">
      <t>サンカ</t>
    </rPh>
    <rPh sb="21" eb="23">
      <t>シカク</t>
    </rPh>
    <rPh sb="24" eb="26">
      <t>ウケツケ</t>
    </rPh>
    <rPh sb="26" eb="27">
      <t>ヒョウ</t>
    </rPh>
    <phoneticPr fontId="2"/>
  </si>
  <si>
    <t>(2) 契約行為を代理人に委任する場合は、契約する者を代理人としてください。なお、指名通知及び入札にかかる
　資料の送付は、全て代理人が所属するその営業所等が窓口となります。</t>
    <rPh sb="4" eb="6">
      <t>ケイヤク</t>
    </rPh>
    <rPh sb="6" eb="8">
      <t>コウイ</t>
    </rPh>
    <rPh sb="9" eb="12">
      <t>ダイリニン</t>
    </rPh>
    <rPh sb="13" eb="15">
      <t>イニン</t>
    </rPh>
    <rPh sb="17" eb="19">
      <t>バアイ</t>
    </rPh>
    <rPh sb="21" eb="23">
      <t>ケイヤク</t>
    </rPh>
    <rPh sb="25" eb="26">
      <t>モノ</t>
    </rPh>
    <rPh sb="27" eb="30">
      <t>ダイリニン</t>
    </rPh>
    <rPh sb="41" eb="43">
      <t>シメイ</t>
    </rPh>
    <rPh sb="43" eb="45">
      <t>ツウチ</t>
    </rPh>
    <rPh sb="45" eb="46">
      <t>オヨ</t>
    </rPh>
    <rPh sb="47" eb="49">
      <t>ニュウサツ</t>
    </rPh>
    <rPh sb="55" eb="57">
      <t>シリョウ</t>
    </rPh>
    <rPh sb="58" eb="60">
      <t>ソウフ</t>
    </rPh>
    <rPh sb="62" eb="63">
      <t>スベ</t>
    </rPh>
    <rPh sb="64" eb="67">
      <t>ダイリニン</t>
    </rPh>
    <rPh sb="68" eb="70">
      <t>ショゾク</t>
    </rPh>
    <rPh sb="74" eb="77">
      <t>エイギョウショ</t>
    </rPh>
    <rPh sb="77" eb="78">
      <t>ナド</t>
    </rPh>
    <rPh sb="79" eb="81">
      <t>マドグチ</t>
    </rPh>
    <phoneticPr fontId="2"/>
  </si>
  <si>
    <t>令和5･6年度【物品買入れ等】
競争入札参加資格登録 申請書類　在中</t>
    <rPh sb="0" eb="2">
      <t>レイワ</t>
    </rPh>
    <rPh sb="5" eb="7">
      <t>ネンド</t>
    </rPh>
    <rPh sb="8" eb="10">
      <t>ブッピン</t>
    </rPh>
    <rPh sb="10" eb="12">
      <t>カイイ</t>
    </rPh>
    <rPh sb="13" eb="14">
      <t>トウ</t>
    </rPh>
    <rPh sb="16" eb="18">
      <t>キョウソウ</t>
    </rPh>
    <rPh sb="18" eb="20">
      <t>ニュウサツ</t>
    </rPh>
    <rPh sb="27" eb="29">
      <t>シンセイ</t>
    </rPh>
    <phoneticPr fontId="2"/>
  </si>
  <si>
    <t>令和5・6年度
競争入札参加資格　内容変更届</t>
    <rPh sb="0" eb="2">
      <t>レイワ</t>
    </rPh>
    <rPh sb="5" eb="7">
      <t>ネンド</t>
    </rPh>
    <rPh sb="8" eb="10">
      <t>キョウソウ</t>
    </rPh>
    <rPh sb="10" eb="12">
      <t>ニュウサツ</t>
    </rPh>
    <rPh sb="12" eb="14">
      <t>サンカ</t>
    </rPh>
    <rPh sb="14" eb="16">
      <t>シカク</t>
    </rPh>
    <rPh sb="17" eb="19">
      <t>ナイヨウ</t>
    </rPh>
    <rPh sb="19" eb="22">
      <t>ヘンコウトドケ</t>
    </rPh>
    <phoneticPr fontId="2"/>
  </si>
  <si>
    <r>
      <rPr>
        <b/>
        <sz val="12"/>
        <color rgb="FFFF0000"/>
        <rFont val="ＭＳ Ｐ明朝"/>
        <family val="1"/>
        <charset val="128"/>
      </rPr>
      <t>受付票記載事項の変更</t>
    </r>
    <r>
      <rPr>
        <sz val="12"/>
        <rFont val="ＭＳ Ｐ明朝"/>
        <family val="1"/>
        <charset val="128"/>
      </rPr>
      <t>には</t>
    </r>
    <r>
      <rPr>
        <b/>
        <sz val="14"/>
        <color rgb="FF0000FF"/>
        <rFont val="EPSON 太丸ゴシック体Ｂ"/>
        <family val="3"/>
        <charset val="128"/>
      </rPr>
      <t>改訂版受付票</t>
    </r>
    <r>
      <rPr>
        <b/>
        <sz val="12"/>
        <color rgb="FF0000FF"/>
        <rFont val="ＭＳ Ｐ明朝"/>
        <family val="1"/>
        <charset val="128"/>
      </rPr>
      <t>（変更箇所を反映した新しい受付票）</t>
    </r>
    <r>
      <rPr>
        <b/>
        <sz val="14"/>
        <color rgb="FF0000FF"/>
        <rFont val="EPSON 太丸ゴシック体Ｂ"/>
        <family val="3"/>
        <charset val="128"/>
      </rPr>
      <t>の作成</t>
    </r>
    <r>
      <rPr>
        <sz val="14"/>
        <color rgb="FF0000FF"/>
        <rFont val="EPSON 太丸ゴシック体Ｂ"/>
        <family val="3"/>
        <charset val="128"/>
      </rPr>
      <t>が必要</t>
    </r>
    <r>
      <rPr>
        <sz val="12"/>
        <rFont val="ＭＳ Ｐ明朝"/>
        <family val="1"/>
        <charset val="128"/>
      </rPr>
      <t>です。</t>
    </r>
    <phoneticPr fontId="2"/>
  </si>
  <si>
    <t>（R5-6）</t>
    <phoneticPr fontId="2"/>
  </si>
  <si>
    <r>
      <t>　私は上記の使用印鑑を</t>
    </r>
    <r>
      <rPr>
        <sz val="12"/>
        <rFont val="ＭＳ 明朝"/>
        <family val="1"/>
        <charset val="128"/>
      </rPr>
      <t>届出受付日から令和 7(2025)年 3 月 31 日まで</t>
    </r>
    <r>
      <rPr>
        <sz val="12"/>
        <color indexed="60"/>
        <rFont val="ＭＳ 明朝"/>
        <family val="1"/>
        <charset val="128"/>
      </rPr>
      <t>、公益財団法人東京都都市づくり公社との間における下記事項について使用いたします。
　ただし、前述の期間内に契約を締結したものに係る支払金または保証金及び保証物の請求、領収については、期間後もなお効力を有するものであります。</t>
    </r>
    <rPh sb="6" eb="8">
      <t>シヨウ</t>
    </rPh>
    <rPh sb="11" eb="13">
      <t>トドケデ</t>
    </rPh>
    <rPh sb="13" eb="16">
      <t>ウケツケビ</t>
    </rPh>
    <rPh sb="18" eb="20">
      <t>レイワ</t>
    </rPh>
    <rPh sb="28" eb="29">
      <t>ネン</t>
    </rPh>
    <rPh sb="32" eb="33">
      <t>ガツ</t>
    </rPh>
    <rPh sb="37" eb="38">
      <t>ニチ</t>
    </rPh>
    <phoneticPr fontId="2"/>
  </si>
  <si>
    <r>
      <t>　私は下記の者を代理人と定め、</t>
    </r>
    <r>
      <rPr>
        <sz val="12"/>
        <rFont val="ＭＳ 明朝"/>
        <family val="1"/>
        <charset val="128"/>
      </rPr>
      <t>届出受付日から令和 7(2025)年 3 月 31 日まで</t>
    </r>
    <r>
      <rPr>
        <sz val="12"/>
        <color indexed="60"/>
        <rFont val="ＭＳ 明朝"/>
        <family val="1"/>
        <charset val="128"/>
      </rPr>
      <t>、公益財団法人東京都都市づくり公社との契約について、次の権限を委任します。
　ただし、前述の期間内に契約を締結したものに係る支払金または保証金及び保証物の請求、領収については、期間後もなお効力を有するものであります。</t>
    </r>
    <rPh sb="1" eb="2">
      <t>ワタシ</t>
    </rPh>
    <rPh sb="3" eb="5">
      <t>カキ</t>
    </rPh>
    <rPh sb="6" eb="7">
      <t>モノ</t>
    </rPh>
    <rPh sb="8" eb="11">
      <t>ダイリニン</t>
    </rPh>
    <rPh sb="12" eb="13">
      <t>サダ</t>
    </rPh>
    <rPh sb="15" eb="17">
      <t>トドケデ</t>
    </rPh>
    <rPh sb="17" eb="20">
      <t>ウケツケビ</t>
    </rPh>
    <rPh sb="22" eb="24">
      <t>レイワ</t>
    </rPh>
    <rPh sb="32" eb="33">
      <t>ネン</t>
    </rPh>
    <rPh sb="36" eb="37">
      <t>ガツ</t>
    </rPh>
    <rPh sb="41" eb="42">
      <t>ニチ</t>
    </rPh>
    <rPh sb="70" eb="71">
      <t>ツギ</t>
    </rPh>
    <rPh sb="87" eb="89">
      <t>ゼンジュツ</t>
    </rPh>
    <rPh sb="104" eb="105">
      <t>カカ</t>
    </rPh>
    <phoneticPr fontId="2"/>
  </si>
  <si>
    <t>この様式の使用期間
令和5年4月1日～令和7(2025)年3月31日</t>
    <rPh sb="2" eb="4">
      <t>ヨウシキ</t>
    </rPh>
    <rPh sb="5" eb="7">
      <t>シヨウ</t>
    </rPh>
    <rPh sb="10" eb="12">
      <t>レイワ</t>
    </rPh>
    <rPh sb="13" eb="14">
      <t>ネン</t>
    </rPh>
    <rPh sb="15" eb="16">
      <t>ガツ</t>
    </rPh>
    <rPh sb="17" eb="18">
      <t>ニチ</t>
    </rPh>
    <rPh sb="19" eb="21">
      <t>レイワ</t>
    </rPh>
    <rPh sb="28" eb="29">
      <t>ネン</t>
    </rPh>
    <rPh sb="30" eb="31">
      <t>ガツ</t>
    </rPh>
    <rPh sb="33" eb="34">
      <t>ニチ</t>
    </rPh>
    <phoneticPr fontId="2"/>
  </si>
  <si>
    <t>文字</t>
    <rPh sb="0" eb="2">
      <t>モジ</t>
    </rPh>
    <phoneticPr fontId="2"/>
  </si>
  <si>
    <t>おところ：</t>
    <phoneticPr fontId="2"/>
  </si>
  <si>
    <t>〒192－0904</t>
    <phoneticPr fontId="2"/>
  </si>
  <si>
    <t>東京都八王子市子安町四丁目7番1号</t>
    <rPh sb="0" eb="2">
      <t>トウキョウ</t>
    </rPh>
    <rPh sb="2" eb="3">
      <t>ト</t>
    </rPh>
    <rPh sb="3" eb="7">
      <t>ハチオウジシ</t>
    </rPh>
    <rPh sb="7" eb="10">
      <t>コヤスマチ</t>
    </rPh>
    <rPh sb="10" eb="13">
      <t>ヨンチョウメ</t>
    </rPh>
    <rPh sb="14" eb="15">
      <t>バン</t>
    </rPh>
    <rPh sb="16" eb="17">
      <t>ゴウ</t>
    </rPh>
    <phoneticPr fontId="2"/>
  </si>
  <si>
    <t>サザンスカイタワー八王子　7階</t>
    <rPh sb="9" eb="12">
      <t>ハチオウジ</t>
    </rPh>
    <rPh sb="14" eb="15">
      <t>カイ</t>
    </rPh>
    <phoneticPr fontId="2"/>
  </si>
  <si>
    <t>総務部 企画経理課 契約検査係</t>
    <phoneticPr fontId="2"/>
  </si>
  <si>
    <t>お届け先</t>
    <rPh sb="1" eb="2">
      <t>トド</t>
    </rPh>
    <rPh sb="3" eb="4">
      <t>サキ</t>
    </rPh>
    <phoneticPr fontId="2"/>
  </si>
  <si>
    <t>To</t>
    <phoneticPr fontId="2"/>
  </si>
  <si>
    <t>電話番号：</t>
    <rPh sb="0" eb="2">
      <t>デンワ</t>
    </rPh>
    <rPh sb="2" eb="4">
      <t>バンゴウ</t>
    </rPh>
    <phoneticPr fontId="2"/>
  </si>
  <si>
    <r>
      <rPr>
        <b/>
        <sz val="16"/>
        <rFont val="HG丸ｺﾞｼｯｸM-PRO"/>
        <family val="3"/>
        <charset val="128"/>
      </rPr>
      <t>公益財団法人</t>
    </r>
    <r>
      <rPr>
        <b/>
        <sz val="24"/>
        <rFont val="HG丸ｺﾞｼｯｸM-PRO"/>
        <family val="3"/>
        <charset val="128"/>
      </rPr>
      <t>東京都都市づくり公社</t>
    </r>
    <rPh sb="0" eb="2">
      <t>コウエキ</t>
    </rPh>
    <rPh sb="2" eb="3">
      <t>ザイ</t>
    </rPh>
    <rPh sb="3" eb="4">
      <t>ダン</t>
    </rPh>
    <rPh sb="4" eb="6">
      <t>ホウジン</t>
    </rPh>
    <rPh sb="6" eb="8">
      <t>トウキョウ</t>
    </rPh>
    <rPh sb="8" eb="9">
      <t>ト</t>
    </rPh>
    <rPh sb="9" eb="11">
      <t>トシ</t>
    </rPh>
    <rPh sb="14" eb="16">
      <t>コウシャ</t>
    </rPh>
    <phoneticPr fontId="2"/>
  </si>
  <si>
    <t>ご依頼主</t>
    <rPh sb="1" eb="3">
      <t>イライ</t>
    </rPh>
    <rPh sb="3" eb="4">
      <t>ヌシ</t>
    </rPh>
    <phoneticPr fontId="2"/>
  </si>
  <si>
    <t>From</t>
    <phoneticPr fontId="2"/>
  </si>
  <si>
    <t>R5 登録申請書類(物品)</t>
    <rPh sb="3" eb="5">
      <t>トウロク</t>
    </rPh>
    <rPh sb="5" eb="7">
      <t>シンセイ</t>
    </rPh>
    <rPh sb="7" eb="9">
      <t>ショルイ</t>
    </rPh>
    <rPh sb="10" eb="12">
      <t>ブッピン</t>
    </rPh>
    <phoneticPr fontId="2"/>
  </si>
  <si>
    <r>
      <rPr>
        <sz val="16"/>
        <rFont val="Meiryo UI"/>
        <family val="3"/>
        <charset val="128"/>
      </rPr>
      <t>公益財団法人</t>
    </r>
    <r>
      <rPr>
        <sz val="22"/>
        <rFont val="Meiryo UI"/>
        <family val="3"/>
        <charset val="128"/>
      </rPr>
      <t>東京都都市づくり公社</t>
    </r>
    <phoneticPr fontId="2"/>
  </si>
  <si>
    <t>　042-686-1181</t>
    <phoneticPr fontId="2"/>
  </si>
  <si>
    <t>インボイス制度対応確認用</t>
    <rPh sb="5" eb="7">
      <t>セイド</t>
    </rPh>
    <rPh sb="7" eb="9">
      <t>タイオウ</t>
    </rPh>
    <rPh sb="9" eb="12">
      <t>カクニンヨウ</t>
    </rPh>
    <phoneticPr fontId="2"/>
  </si>
  <si>
    <t>インボイス制度対応確認用</t>
    <rPh sb="5" eb="7">
      <t>セイド</t>
    </rPh>
    <rPh sb="7" eb="9">
      <t>タイオウ</t>
    </rPh>
    <rPh sb="9" eb="11">
      <t>カクニン</t>
    </rPh>
    <rPh sb="11" eb="12">
      <t>ヨウ</t>
    </rPh>
    <phoneticPr fontId="2"/>
  </si>
  <si>
    <t>法人番号</t>
    <rPh sb="0" eb="2">
      <t>ホウジン</t>
    </rPh>
    <rPh sb="2" eb="4">
      <t>バンゴウ</t>
    </rPh>
    <phoneticPr fontId="18"/>
  </si>
  <si>
    <t>添付書類不要
改訂版受付票と変更届を作成ください</t>
    <rPh sb="0" eb="2">
      <t>テンプ</t>
    </rPh>
    <rPh sb="2" eb="4">
      <t>ショルイ</t>
    </rPh>
    <rPh sb="4" eb="6">
      <t>フヨウ</t>
    </rPh>
    <rPh sb="7" eb="10">
      <t>カイテイバン</t>
    </rPh>
    <rPh sb="10" eb="12">
      <t>ウケツケ</t>
    </rPh>
    <rPh sb="12" eb="13">
      <t>ヒョウ</t>
    </rPh>
    <rPh sb="14" eb="16">
      <t>ヘンコウ</t>
    </rPh>
    <rPh sb="16" eb="17">
      <t>トドケ</t>
    </rPh>
    <rPh sb="18" eb="20">
      <t>サクセイ</t>
    </rPh>
    <phoneticPr fontId="2"/>
  </si>
  <si>
    <t>添付書類不要（固定電話のみの登録に限ります。携帯電話・PHS等は不可）
改訂版受付票と変更届を作成ください</t>
    <rPh sb="0" eb="2">
      <t>テンプ</t>
    </rPh>
    <rPh sb="2" eb="4">
      <t>ショルイ</t>
    </rPh>
    <rPh sb="4" eb="6">
      <t>フヨウ</t>
    </rPh>
    <rPh sb="7" eb="9">
      <t>コテイ</t>
    </rPh>
    <rPh sb="9" eb="11">
      <t>デンワ</t>
    </rPh>
    <rPh sb="14" eb="16">
      <t>トウロク</t>
    </rPh>
    <rPh sb="17" eb="18">
      <t>カギ</t>
    </rPh>
    <rPh sb="22" eb="24">
      <t>ケイタイ</t>
    </rPh>
    <rPh sb="24" eb="26">
      <t>デンワ</t>
    </rPh>
    <rPh sb="30" eb="31">
      <t>トウ</t>
    </rPh>
    <rPh sb="32" eb="34">
      <t>フカ</t>
    </rPh>
    <rPh sb="36" eb="39">
      <t>カイテイバン</t>
    </rPh>
    <rPh sb="39" eb="41">
      <t>ウケツケ</t>
    </rPh>
    <rPh sb="41" eb="42">
      <t>ヒョウ</t>
    </rPh>
    <rPh sb="43" eb="45">
      <t>ヘンコウ</t>
    </rPh>
    <rPh sb="45" eb="46">
      <t>トドケ</t>
    </rPh>
    <rPh sb="47" eb="49">
      <t>サクセイ</t>
    </rPh>
    <phoneticPr fontId="2"/>
  </si>
  <si>
    <t>添付書類不要（個人のアドレスはできるだけ避けてください。）
改訂版受付票と変更届を作成ください</t>
    <rPh sb="0" eb="2">
      <t>テンプ</t>
    </rPh>
    <rPh sb="2" eb="4">
      <t>ショルイ</t>
    </rPh>
    <rPh sb="4" eb="6">
      <t>フヨウ</t>
    </rPh>
    <rPh sb="7" eb="9">
      <t>コジン</t>
    </rPh>
    <rPh sb="20" eb="21">
      <t>サ</t>
    </rPh>
    <rPh sb="30" eb="33">
      <t>カイテイバンウ</t>
    </rPh>
    <rPh sb="33" eb="40">
      <t>ケツケヒョウトヘンコウトドケ</t>
    </rPh>
    <rPh sb="41" eb="43">
      <t>サクセイ</t>
    </rPh>
    <phoneticPr fontId="2"/>
  </si>
  <si>
    <t>↓　入力は「年/月/日」とする
　例：｢2022/7/1｣と入力</t>
    <rPh sb="2" eb="4">
      <t>ニュウリョク</t>
    </rPh>
    <rPh sb="6" eb="7">
      <t>ネン</t>
    </rPh>
    <rPh sb="8" eb="9">
      <t>ツキ</t>
    </rPh>
    <rPh sb="10" eb="11">
      <t>ヒ</t>
    </rPh>
    <rPh sb="17" eb="18">
      <t>レイ</t>
    </rPh>
    <rPh sb="30" eb="32">
      <t>ニュウリョク</t>
    </rPh>
    <phoneticPr fontId="2"/>
  </si>
  <si>
    <t>実際の本店所在地</t>
    <rPh sb="0" eb="2">
      <t>ジッサイ</t>
    </rPh>
    <rPh sb="3" eb="4">
      <t>モト</t>
    </rPh>
    <rPh sb="4" eb="5">
      <t>ミセ</t>
    </rPh>
    <phoneticPr fontId="2"/>
  </si>
  <si>
    <t>登記上の
所在地</t>
    <rPh sb="0" eb="3">
      <t>トウキジョウ</t>
    </rPh>
    <rPh sb="5" eb="8">
      <t>ショザイチ</t>
    </rPh>
    <phoneticPr fontId="2"/>
  </si>
  <si>
    <t>実際の
所在地</t>
    <rPh sb="0" eb="2">
      <t>ジッサイ</t>
    </rPh>
    <rPh sb="4" eb="7">
      <t>ショザイチ</t>
    </rPh>
    <phoneticPr fontId="2"/>
  </si>
  <si>
    <t>ゴム印等を使って編集作成したい場合は</t>
    <rPh sb="2" eb="3">
      <t>イン</t>
    </rPh>
    <rPh sb="3" eb="4">
      <t>トウ</t>
    </rPh>
    <rPh sb="5" eb="6">
      <t>ツカ</t>
    </rPh>
    <rPh sb="8" eb="10">
      <t>ヘンシュウ</t>
    </rPh>
    <rPh sb="10" eb="12">
      <t>サクセイ</t>
    </rPh>
    <rPh sb="15" eb="17">
      <t>バアイ</t>
    </rPh>
    <phoneticPr fontId="2"/>
  </si>
  <si>
    <r>
      <t>←　３</t>
    </r>
    <r>
      <rPr>
        <sz val="9"/>
        <color indexed="10"/>
        <rFont val="ＭＳ ゴシック"/>
        <family val="3"/>
        <charset val="128"/>
      </rPr>
      <t>桁 ― ４桁 で入力</t>
    </r>
    <rPh sb="3" eb="4">
      <t>ケタ</t>
    </rPh>
    <rPh sb="8" eb="9">
      <t>ケタ</t>
    </rPh>
    <rPh sb="11" eb="13">
      <t>ニュウリョク</t>
    </rPh>
    <phoneticPr fontId="2"/>
  </si>
  <si>
    <t>↓ 町名地番は、略さず登記どおりに入力
　　　　　　↓建物名は任意により入力</t>
    <rPh sb="2" eb="4">
      <t>チョウメイ</t>
    </rPh>
    <rPh sb="4" eb="6">
      <t>チバン</t>
    </rPh>
    <rPh sb="8" eb="9">
      <t>リャク</t>
    </rPh>
    <rPh sb="11" eb="13">
      <t>トウキ</t>
    </rPh>
    <rPh sb="17" eb="19">
      <t>ニュウリョク</t>
    </rPh>
    <rPh sb="27" eb="29">
      <t>タテモノ</t>
    </rPh>
    <rPh sb="29" eb="30">
      <t>メイ</t>
    </rPh>
    <rPh sb="31" eb="33">
      <t>ニンイ</t>
    </rPh>
    <rPh sb="36" eb="38">
      <t>ニュウリョク</t>
    </rPh>
    <phoneticPr fontId="2"/>
  </si>
  <si>
    <t>この様式の使用期間
令和5年4月1日～ 令和7年3月31日</t>
    <rPh sb="2" eb="4">
      <t>ヨウシキ</t>
    </rPh>
    <rPh sb="5" eb="7">
      <t>シヨウ</t>
    </rPh>
    <rPh sb="10" eb="12">
      <t>レイワ</t>
    </rPh>
    <rPh sb="13" eb="14">
      <t>ネン</t>
    </rPh>
    <rPh sb="15" eb="16">
      <t>ガツ</t>
    </rPh>
    <rPh sb="17" eb="18">
      <t>ニチ</t>
    </rPh>
    <rPh sb="20" eb="22">
      <t>レイワ</t>
    </rPh>
    <rPh sb="23" eb="24">
      <t>ネン</t>
    </rPh>
    <rPh sb="25" eb="26">
      <t>ガツ</t>
    </rPh>
    <rPh sb="28" eb="29">
      <t>ニチ</t>
    </rPh>
    <phoneticPr fontId="2"/>
  </si>
  <si>
    <t>この変更届の使用期間
令和5年4月1日～令和7年3月31日</t>
    <rPh sb="6" eb="8">
      <t>シヨウ</t>
    </rPh>
    <rPh sb="11" eb="13">
      <t>レイワ</t>
    </rPh>
    <rPh sb="14" eb="15">
      <t>ネン</t>
    </rPh>
    <rPh sb="16" eb="17">
      <t>ガツ</t>
    </rPh>
    <rPh sb="18" eb="19">
      <t>ニチ</t>
    </rPh>
    <rPh sb="20" eb="22">
      <t>レイワ</t>
    </rPh>
    <rPh sb="23" eb="24">
      <t>ネン</t>
    </rPh>
    <rPh sb="25" eb="26">
      <t>ガツ</t>
    </rPh>
    <rPh sb="28" eb="29">
      <t>ニチ</t>
    </rPh>
    <phoneticPr fontId="2"/>
  </si>
  <si>
    <t>変　　更　　内　　容</t>
    <rPh sb="0" eb="1">
      <t>ヘン</t>
    </rPh>
    <rPh sb="3" eb="4">
      <t>サラ</t>
    </rPh>
    <rPh sb="6" eb="7">
      <t>ナイ</t>
    </rPh>
    <rPh sb="9" eb="10">
      <t>カタチ</t>
    </rPh>
    <phoneticPr fontId="2"/>
  </si>
  <si>
    <r>
      <t>登記簿謄本（写）　
印鑑証明書（正本）
委任状　　又は　　使用印鑑届
建設業許可（写）
建築士事務所登録（写）
測量業登録（写）
その他（許可証・証明書等）</t>
    </r>
    <r>
      <rPr>
        <sz val="8"/>
        <rFont val="ＭＳ Ｐ明朝"/>
        <family val="1"/>
        <charset val="128"/>
      </rPr>
      <t>↓記入</t>
    </r>
    <rPh sb="0" eb="3">
      <t>トウキボ</t>
    </rPh>
    <rPh sb="3" eb="5">
      <t>トウホン</t>
    </rPh>
    <rPh sb="6" eb="7">
      <t>ウツ</t>
    </rPh>
    <rPh sb="11" eb="13">
      <t>インカン</t>
    </rPh>
    <rPh sb="13" eb="16">
      <t>ショウメイショ</t>
    </rPh>
    <rPh sb="17" eb="19">
      <t>セイホン</t>
    </rPh>
    <rPh sb="22" eb="25">
      <t>イニンジョウ</t>
    </rPh>
    <rPh sb="27" eb="28">
      <t>マタ</t>
    </rPh>
    <rPh sb="31" eb="33">
      <t>シヨウ</t>
    </rPh>
    <rPh sb="33" eb="35">
      <t>インカン</t>
    </rPh>
    <rPh sb="35" eb="36">
      <t>トドケ</t>
    </rPh>
    <rPh sb="38" eb="41">
      <t>ケンセツギョウ</t>
    </rPh>
    <rPh sb="41" eb="43">
      <t>キョカ</t>
    </rPh>
    <rPh sb="44" eb="45">
      <t>ウツ</t>
    </rPh>
    <rPh sb="48" eb="51">
      <t>ケンチクシ</t>
    </rPh>
    <rPh sb="51" eb="53">
      <t>ジム</t>
    </rPh>
    <rPh sb="53" eb="54">
      <t>ショ</t>
    </rPh>
    <rPh sb="54" eb="56">
      <t>トウロク</t>
    </rPh>
    <rPh sb="57" eb="58">
      <t>ウツ</t>
    </rPh>
    <rPh sb="61" eb="63">
      <t>ソクリョウ</t>
    </rPh>
    <rPh sb="63" eb="64">
      <t>ギョウ</t>
    </rPh>
    <rPh sb="64" eb="66">
      <t>トウロク</t>
    </rPh>
    <rPh sb="67" eb="68">
      <t>ウツ</t>
    </rPh>
    <rPh sb="73" eb="74">
      <t>タ</t>
    </rPh>
    <rPh sb="75" eb="78">
      <t>キョカショウ</t>
    </rPh>
    <rPh sb="79" eb="81">
      <t>ショウメイ</t>
    </rPh>
    <rPh sb="81" eb="82">
      <t>ショ</t>
    </rPh>
    <rPh sb="82" eb="83">
      <t>ナド</t>
    </rPh>
    <rPh sb="85" eb="87">
      <t>キニュウ</t>
    </rPh>
    <phoneticPr fontId="2"/>
  </si>
  <si>
    <r>
      <t>登記簿〔履歴事項全部証明書〕謄本・・・</t>
    </r>
    <r>
      <rPr>
        <sz val="9"/>
        <rFont val="ＭＳ Ｐ明朝"/>
        <family val="1"/>
        <charset val="128"/>
      </rPr>
      <t>写しで可。</t>
    </r>
    <rPh sb="0" eb="3">
      <t>トウキボ</t>
    </rPh>
    <rPh sb="4" eb="8">
      <t>リレキジコウ</t>
    </rPh>
    <rPh sb="8" eb="10">
      <t>ゼンブ</t>
    </rPh>
    <rPh sb="10" eb="13">
      <t>ショウメイショ</t>
    </rPh>
    <rPh sb="14" eb="16">
      <t>トウホン</t>
    </rPh>
    <rPh sb="19" eb="20">
      <t>シャ</t>
    </rPh>
    <rPh sb="22" eb="23">
      <t>カ</t>
    </rPh>
    <phoneticPr fontId="2"/>
  </si>
  <si>
    <t>１部</t>
    <phoneticPr fontId="2"/>
  </si>
  <si>
    <t>登記簿〔履歴事項全部証明書〕謄本・・・写しで可。
 　未登記の場合は、家屋等賃貸借契約書等の所在地を確認できる書類</t>
    <rPh sb="8" eb="10">
      <t>ゼンブ</t>
    </rPh>
    <phoneticPr fontId="2"/>
  </si>
  <si>
    <t>１部</t>
    <rPh sb="1" eb="2">
      <t>ブ</t>
    </rPh>
    <phoneticPr fontId="2"/>
  </si>
  <si>
    <t>印鑑証明書（正本）〔提出用〕</t>
    <rPh sb="0" eb="2">
      <t>インカン</t>
    </rPh>
    <rPh sb="2" eb="5">
      <t>ショウメイショ</t>
    </rPh>
    <rPh sb="6" eb="8">
      <t>ショウホン</t>
    </rPh>
    <phoneticPr fontId="2"/>
  </si>
  <si>
    <r>
      <t>登記簿〔履歴事項証明書〕謄本・・・</t>
    </r>
    <r>
      <rPr>
        <sz val="9"/>
        <rFont val="ＭＳ Ｐ明朝"/>
        <family val="1"/>
        <charset val="128"/>
      </rPr>
      <t>写しで可。</t>
    </r>
    <r>
      <rPr>
        <sz val="11"/>
        <rFont val="ＭＳ Ｐ明朝"/>
        <family val="1"/>
        <charset val="128"/>
      </rPr>
      <t/>
    </r>
    <rPh sb="0" eb="3">
      <t>トウキボ</t>
    </rPh>
    <rPh sb="4" eb="8">
      <t>リレキジコウ</t>
    </rPh>
    <rPh sb="8" eb="11">
      <t>ショウメイショ</t>
    </rPh>
    <rPh sb="12" eb="14">
      <t>トウホン</t>
    </rPh>
    <rPh sb="17" eb="18">
      <t>シャ</t>
    </rPh>
    <rPh sb="20" eb="21">
      <t>カ</t>
    </rPh>
    <phoneticPr fontId="2"/>
  </si>
  <si>
    <t>①許可・登録の証明書又は通知書の写し
②許可・登録の更新申請書の写し</t>
    <phoneticPr fontId="2"/>
  </si>
  <si>
    <t>削除の場合は変更届ではなく、「入札参加資格取消申請書」を提出してください。
競争入札参加資格審査結果通知書（東京都発行）・・・写し
東京都の受付票・・・写し</t>
    <rPh sb="0" eb="2">
      <t>サクジョ</t>
    </rPh>
    <rPh sb="3" eb="5">
      <t>バアイ</t>
    </rPh>
    <rPh sb="6" eb="9">
      <t>ヘンコウトドケ</t>
    </rPh>
    <rPh sb="28" eb="30">
      <t>テイシュツ</t>
    </rPh>
    <rPh sb="38" eb="40">
      <t>キョウソウ</t>
    </rPh>
    <rPh sb="40" eb="42">
      <t>ニュウサツ</t>
    </rPh>
    <rPh sb="42" eb="44">
      <t>サンカ</t>
    </rPh>
    <rPh sb="44" eb="46">
      <t>シカク</t>
    </rPh>
    <rPh sb="46" eb="48">
      <t>シンサ</t>
    </rPh>
    <rPh sb="48" eb="50">
      <t>ケッカ</t>
    </rPh>
    <rPh sb="50" eb="53">
      <t>ツウチショ</t>
    </rPh>
    <rPh sb="54" eb="57">
      <t>トウキョウト</t>
    </rPh>
    <rPh sb="57" eb="59">
      <t>ハッコウ</t>
    </rPh>
    <rPh sb="63" eb="64">
      <t>ウツ</t>
    </rPh>
    <rPh sb="66" eb="69">
      <t>トウキョウト</t>
    </rPh>
    <rPh sb="70" eb="72">
      <t>ウケツケ</t>
    </rPh>
    <rPh sb="72" eb="73">
      <t>ヒョウ</t>
    </rPh>
    <rPh sb="76" eb="77">
      <t>ウツ</t>
    </rPh>
    <phoneticPr fontId="2"/>
  </si>
  <si>
    <t>☆　メールアドレスの変更は、指名時の積算資料をお送りするメールアドレスのみの変更となります。</t>
    <rPh sb="10" eb="12">
      <t>ヘンコウ</t>
    </rPh>
    <rPh sb="14" eb="16">
      <t>シメイ</t>
    </rPh>
    <rPh sb="16" eb="17">
      <t>ジ</t>
    </rPh>
    <rPh sb="18" eb="20">
      <t>セキサン</t>
    </rPh>
    <rPh sb="20" eb="22">
      <t>シリョウ</t>
    </rPh>
    <rPh sb="24" eb="25">
      <t>オク</t>
    </rPh>
    <rPh sb="38" eb="40">
      <t>ヘンコウ</t>
    </rPh>
    <phoneticPr fontId="2"/>
  </si>
  <si>
    <t>入力前に印刷をしてご使用ください。</t>
    <rPh sb="0" eb="2">
      <t>ニュウリョク</t>
    </rPh>
    <rPh sb="2" eb="3">
      <t>マエ</t>
    </rPh>
    <rPh sb="4" eb="6">
      <t>インサツ</t>
    </rPh>
    <rPh sb="10" eb="12">
      <t>シヨウ</t>
    </rPh>
    <phoneticPr fontId="2"/>
  </si>
  <si>
    <t>※使用印を使わない場合、又は代理人を立てる場合は不要です。</t>
    <rPh sb="1" eb="3">
      <t>シヨウ</t>
    </rPh>
    <rPh sb="3" eb="4">
      <t>イン</t>
    </rPh>
    <rPh sb="5" eb="6">
      <t>ツカ</t>
    </rPh>
    <rPh sb="9" eb="11">
      <t>バアイ</t>
    </rPh>
    <rPh sb="12" eb="13">
      <t>マタ</t>
    </rPh>
    <rPh sb="14" eb="17">
      <t>ダイリニン</t>
    </rPh>
    <rPh sb="18" eb="19">
      <t>タ</t>
    </rPh>
    <rPh sb="21" eb="23">
      <t>バアイ</t>
    </rPh>
    <rPh sb="24" eb="26">
      <t>フヨウ</t>
    </rPh>
    <phoneticPr fontId="2"/>
  </si>
  <si>
    <r>
      <rPr>
        <sz val="10"/>
        <rFont val="ＭＳ Ｐゴシック"/>
        <family val="3"/>
        <charset val="128"/>
      </rPr>
      <t>　　　←　</t>
    </r>
    <r>
      <rPr>
        <sz val="10"/>
        <color rgb="FFFF0000"/>
        <rFont val="ＭＳ Ｐゴシック"/>
        <family val="3"/>
        <charset val="128"/>
      </rPr>
      <t>代理人で作成した場合は、「委任状」に押印した「代理人印」が届出印となります。</t>
    </r>
    <rPh sb="5" eb="8">
      <t>ダイリニン</t>
    </rPh>
    <rPh sb="9" eb="11">
      <t>サクセイ</t>
    </rPh>
    <rPh sb="13" eb="15">
      <t>バアイ</t>
    </rPh>
    <rPh sb="18" eb="21">
      <t>イニンジョウ</t>
    </rPh>
    <rPh sb="23" eb="25">
      <t>オウイン</t>
    </rPh>
    <rPh sb="28" eb="31">
      <t>ダイリニン</t>
    </rPh>
    <rPh sb="31" eb="32">
      <t>イン</t>
    </rPh>
    <rPh sb="34" eb="37">
      <t>トドケデイン</t>
    </rPh>
    <phoneticPr fontId="2"/>
  </si>
  <si>
    <r>
      <t>←フリガナ、商号、代表者欄も 入力シートのデータが自動で入ります
　</t>
    </r>
    <r>
      <rPr>
        <sz val="9"/>
        <color rgb="FFFF0000"/>
        <rFont val="ＭＳ Ｐ明朝"/>
        <family val="1"/>
        <charset val="128"/>
      </rPr>
      <t>　「入力」シートを変更</t>
    </r>
    <r>
      <rPr>
        <sz val="9"/>
        <color rgb="FF7030A0"/>
        <rFont val="ＭＳ Ｐ明朝"/>
        <family val="1"/>
        <charset val="128"/>
      </rPr>
      <t>すると こちらの表示が反映されます</t>
    </r>
    <rPh sb="6" eb="8">
      <t>ショウゴウ</t>
    </rPh>
    <rPh sb="9" eb="12">
      <t>ダイヒョウシャ</t>
    </rPh>
    <rPh sb="12" eb="13">
      <t>ラン</t>
    </rPh>
    <rPh sb="15" eb="17">
      <t>ニュウリョク</t>
    </rPh>
    <rPh sb="25" eb="27">
      <t>ジドウ</t>
    </rPh>
    <rPh sb="28" eb="29">
      <t>ハイ</t>
    </rPh>
    <rPh sb="36" eb="38">
      <t>ニュウリョク</t>
    </rPh>
    <rPh sb="43" eb="45">
      <t>ヘンコウ</t>
    </rPh>
    <rPh sb="53" eb="55">
      <t>ヒョウジ</t>
    </rPh>
    <rPh sb="56" eb="58">
      <t>ハンエイ</t>
    </rPh>
    <phoneticPr fontId="2"/>
  </si>
  <si>
    <t>←　小さいプルダウンボタンが表示されます</t>
    <rPh sb="2" eb="3">
      <t>チイ</t>
    </rPh>
    <rPh sb="14" eb="16">
      <t>ヒョウジ</t>
    </rPh>
    <phoneticPr fontId="18"/>
  </si>
  <si>
    <t>↑セルを選ぶとプルダウンボタンが表示されます</t>
    <rPh sb="4" eb="5">
      <t>エラ</t>
    </rPh>
    <rPh sb="16" eb="18">
      <t>ヒョウジ</t>
    </rPh>
    <phoneticPr fontId="18"/>
  </si>
  <si>
    <t>（ 物品買入れ等の最新の契約を15件以内。作成日までの完了を含む。）</t>
    <rPh sb="2" eb="4">
      <t>ブッピン</t>
    </rPh>
    <rPh sb="4" eb="6">
      <t>カイイ</t>
    </rPh>
    <rPh sb="7" eb="8">
      <t>ナド</t>
    </rPh>
    <rPh sb="12" eb="14">
      <t>ケイヤク</t>
    </rPh>
    <rPh sb="21" eb="23">
      <t>サクセイ</t>
    </rPh>
    <rPh sb="23" eb="24">
      <t>ビ</t>
    </rPh>
    <rPh sb="27" eb="29">
      <t>カンリョウ</t>
    </rPh>
    <rPh sb="30" eb="31">
      <t>フク</t>
    </rPh>
    <phoneticPr fontId="2"/>
  </si>
  <si>
    <r>
      <t>←　「月/日」と半角で入力
　　</t>
    </r>
    <r>
      <rPr>
        <sz val="9"/>
        <color indexed="10"/>
        <rFont val="ＭＳ ゴシック"/>
        <family val="3"/>
        <charset val="128"/>
      </rPr>
      <t>例  令和5年1月15日なら、「2023/1/15」または「R5-1-15」と入力</t>
    </r>
    <rPh sb="3" eb="4">
      <t>ガツ</t>
    </rPh>
    <rPh sb="5" eb="6">
      <t>ヒ</t>
    </rPh>
    <rPh sb="8" eb="10">
      <t>ハンカク</t>
    </rPh>
    <rPh sb="11" eb="13">
      <t>ニュウリョク</t>
    </rPh>
    <rPh sb="16" eb="17">
      <t>タト</t>
    </rPh>
    <rPh sb="19" eb="21">
      <t>レイワ</t>
    </rPh>
    <rPh sb="22" eb="23">
      <t>ネン</t>
    </rPh>
    <rPh sb="24" eb="25">
      <t>ガツ</t>
    </rPh>
    <rPh sb="27" eb="28">
      <t>ヒ</t>
    </rPh>
    <rPh sb="55" eb="57">
      <t>ニュウリョク</t>
    </rPh>
    <phoneticPr fontId="2"/>
  </si>
  <si>
    <t>ver.20230522</t>
    <phoneticPr fontId="2"/>
  </si>
  <si>
    <t>過去5年間の公社及び東京都(23区内、島しょ部含む)並びに多摩地域の市町村で行なった申請営業種目の経歴</t>
    <rPh sb="19" eb="20">
      <t>トウ</t>
    </rPh>
    <phoneticPr fontId="2"/>
  </si>
  <si>
    <t>過去5年間の公社及び東京都(23区内、島しょ部含む)並びに多摩地域の市町村で行なった申請営業種目の経歴</t>
    <rPh sb="0" eb="2">
      <t>カコ</t>
    </rPh>
    <rPh sb="3" eb="5">
      <t>ネンカン</t>
    </rPh>
    <rPh sb="6" eb="8">
      <t>コウシャ</t>
    </rPh>
    <rPh sb="8" eb="9">
      <t>オヨ</t>
    </rPh>
    <rPh sb="10" eb="12">
      <t>トウキョウ</t>
    </rPh>
    <rPh sb="12" eb="13">
      <t>ト</t>
    </rPh>
    <rPh sb="16" eb="18">
      <t>クナイ</t>
    </rPh>
    <rPh sb="19" eb="20">
      <t>トウ</t>
    </rPh>
    <rPh sb="22" eb="23">
      <t>ブ</t>
    </rPh>
    <rPh sb="23" eb="24">
      <t>フク</t>
    </rPh>
    <rPh sb="26" eb="27">
      <t>ナラ</t>
    </rPh>
    <rPh sb="29" eb="31">
      <t>タマ</t>
    </rPh>
    <rPh sb="31" eb="33">
      <t>チイキ</t>
    </rPh>
    <rPh sb="34" eb="37">
      <t>シチョウソン</t>
    </rPh>
    <rPh sb="38" eb="39">
      <t>オコ</t>
    </rPh>
    <rPh sb="42" eb="44">
      <t>シンセイ</t>
    </rPh>
    <rPh sb="44" eb="46">
      <t>エイギョウ</t>
    </rPh>
    <rPh sb="46" eb="48">
      <t>シュモク</t>
    </rPh>
    <rPh sb="49" eb="51">
      <t>ケイレキ</t>
    </rPh>
    <phoneticPr fontId="2"/>
  </si>
  <si>
    <r>
      <t>現在お持ちの受付票の記載事項に変更が生じた場合、必ず使用中の受付票及び変更届等とともに、</t>
    </r>
    <r>
      <rPr>
        <b/>
        <sz val="11"/>
        <color rgb="FF0000FF"/>
        <rFont val="ＭＳ Ｐ明朝"/>
        <family val="1"/>
        <charset val="128"/>
      </rPr>
      <t>改訂版受付票</t>
    </r>
    <r>
      <rPr>
        <b/>
        <sz val="11"/>
        <color indexed="10"/>
        <rFont val="ＭＳ Ｐ明朝"/>
        <family val="1"/>
        <charset val="128"/>
      </rPr>
      <t xml:space="preserve">を作成してください。
</t>
    </r>
    <r>
      <rPr>
        <sz val="11"/>
        <rFont val="ＭＳ Ｐ明朝"/>
        <family val="1"/>
        <charset val="128"/>
      </rPr>
      <t>なお、受付票のひな形は、当公社ホームページにも掲載いたします。（R5.4.1以降）</t>
    </r>
    <rPh sb="99" eb="101">
      <t>イコウ</t>
    </rPh>
    <phoneticPr fontId="2"/>
  </si>
  <si>
    <r>
      <t>郵送でお手続きを希望される場合で、</t>
    </r>
    <r>
      <rPr>
        <b/>
        <sz val="11"/>
        <color rgb="FFFF0000"/>
        <rFont val="ＭＳ Ｐ明朝"/>
        <family val="1"/>
        <charset val="128"/>
      </rPr>
      <t>受付票の返送が必要なものは、</t>
    </r>
    <r>
      <rPr>
        <b/>
        <sz val="11"/>
        <color rgb="FF0000FF"/>
        <rFont val="ＭＳ Ｐ明朝"/>
        <family val="1"/>
        <charset val="128"/>
      </rPr>
      <t>返信用封筒の同封</t>
    </r>
    <r>
      <rPr>
        <sz val="11"/>
        <color rgb="FFFF0000"/>
        <rFont val="ＭＳ Ｐ明朝"/>
        <family val="1"/>
        <charset val="128"/>
      </rPr>
      <t>をお願いいたします。</t>
    </r>
    <rPh sb="17" eb="19">
      <t>ウケツケ</t>
    </rPh>
    <rPh sb="19" eb="20">
      <t>ヒョウ</t>
    </rPh>
    <rPh sb="21" eb="23">
      <t>ヘンソウ</t>
    </rPh>
    <rPh sb="24" eb="26">
      <t>ヒツヨウ</t>
    </rPh>
    <rPh sb="31" eb="34">
      <t>ヘンシンヨウ</t>
    </rPh>
    <rPh sb="34" eb="36">
      <t>フウトウ</t>
    </rPh>
    <rPh sb="37" eb="39">
      <t>ドウフウ</t>
    </rPh>
    <rPh sb="41" eb="42">
      <t>ネガ</t>
    </rPh>
    <phoneticPr fontId="2"/>
  </si>
  <si>
    <t>合同会社</t>
    <rPh sb="0" eb="2">
      <t>ゴウドウ</t>
    </rPh>
    <rPh sb="2" eb="4">
      <t>ガイシャ</t>
    </rPh>
    <phoneticPr fontId="18"/>
  </si>
  <si>
    <t>合同会社</t>
    <rPh sb="0" eb="2">
      <t>ゴウドウ</t>
    </rPh>
    <rPh sb="2" eb="4">
      <t>ガイシャ</t>
    </rPh>
    <phoneticPr fontId="2"/>
  </si>
  <si>
    <t>ver.20230703</t>
    <phoneticPr fontId="2"/>
  </si>
  <si>
    <t>「合同会社」表示追加</t>
    <rPh sb="1" eb="3">
      <t>ゴウドウ</t>
    </rPh>
    <rPh sb="3" eb="5">
      <t>カイシャ</t>
    </rPh>
    <rPh sb="6" eb="8">
      <t>ヒョウジ</t>
    </rPh>
    <rPh sb="8" eb="10">
      <t>ツイカ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</si>
</sst>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0000\ "/>
    <numFmt numFmtId="177" formatCode="00000"/>
    <numFmt numFmtId="178" formatCode="00000000"/>
    <numFmt numFmtId="179" formatCode="#,##0\ "/>
    <numFmt numFmtId="180" formatCode="0;0;"/>
    <numFmt numFmtId="181" formatCode="000"/>
    <numFmt numFmtId="182" formatCode="0000"/>
    <numFmt numFmtId="183" formatCode="#,##0;\-#,##0;"/>
    <numFmt numFmtId="184" formatCode="00000000;;"/>
    <numFmt numFmtId="185" formatCode="00000;;"/>
    <numFmt numFmtId="186" formatCode="[$-411]ggge&quot;年&quot;m&quot;月&quot;d&quot;日&quot;;@"/>
    <numFmt numFmtId="187" formatCode="#,##0;;"/>
    <numFmt numFmtId="188" formatCode="#,##0\ ;\-#,##0\ ;"/>
    <numFmt numFmtId="189" formatCode="#,##0\ ;;"/>
    <numFmt numFmtId="190" formatCode="[$-411]ge\.m\.daaa"/>
    <numFmt numFmtId="191" formatCode="[$-411]ge\.m\.d;@"/>
    <numFmt numFmtId="192" formatCode="&quot;作&quot;&quot;成&quot;&quot;日&quot;\ \:\ [$-411]yyyy&quot;年&quot;m&quot;月&quot;d&quot;日&quot;;@"/>
    <numFmt numFmtId="193" formatCode="[$-F800]dddd\,\ mmmm\ dd\,\ yyyy"/>
  </numFmts>
  <fonts count="16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0.5"/>
      <name val="ＭＳ ゴシック"/>
      <family val="3"/>
      <charset val="128"/>
    </font>
    <font>
      <sz val="16"/>
      <name val="ＭＳ ゴシック"/>
      <family val="3"/>
      <charset val="128"/>
    </font>
    <font>
      <sz val="10.5"/>
      <name val="ＭＳ ゴシック"/>
      <family val="3"/>
      <charset val="128"/>
    </font>
    <font>
      <sz val="9"/>
      <name val="ＭＳ ゴシック"/>
      <family val="3"/>
      <charset val="128"/>
    </font>
    <font>
      <u/>
      <sz val="10.5"/>
      <name val="ＭＳ ゴシック"/>
      <family val="3"/>
      <charset val="128"/>
    </font>
    <font>
      <sz val="8"/>
      <name val="ＭＳ ゴシック"/>
      <family val="3"/>
      <charset val="128"/>
    </font>
    <font>
      <sz val="14"/>
      <name val="ＭＳ ゴシック"/>
      <family val="3"/>
      <charset val="128"/>
    </font>
    <font>
      <u/>
      <sz val="10"/>
      <name val="ＭＳ ゴシック"/>
      <family val="3"/>
      <charset val="128"/>
    </font>
    <font>
      <sz val="10"/>
      <name val="ＭＳ ゴシック"/>
      <family val="3"/>
      <charset val="128"/>
    </font>
    <font>
      <sz val="12"/>
      <name val="ＭＳ ゴシック"/>
      <family val="3"/>
      <charset val="128"/>
    </font>
    <font>
      <sz val="18"/>
      <name val="ＭＳ ゴシック"/>
      <family val="3"/>
      <charset val="128"/>
    </font>
    <font>
      <sz val="6"/>
      <name val="ＭＳ ゴシック"/>
      <family val="3"/>
      <charset val="128"/>
    </font>
    <font>
      <b/>
      <sz val="14"/>
      <name val="ＭＳ ゴシック"/>
      <family val="3"/>
      <charset val="128"/>
    </font>
    <font>
      <b/>
      <sz val="11"/>
      <name val="ＭＳ ゴシック"/>
      <family val="3"/>
      <charset val="128"/>
    </font>
    <font>
      <sz val="11"/>
      <name val="ＭＳ Ｐゴシック"/>
      <family val="3"/>
      <charset val="128"/>
    </font>
    <font>
      <u/>
      <sz val="11"/>
      <color indexed="12"/>
      <name val="ＭＳ Ｐゴシック"/>
      <family val="3"/>
      <charset val="128"/>
    </font>
    <font>
      <sz val="11"/>
      <color indexed="16"/>
      <name val="ＭＳ Ｐゴシック"/>
      <family val="3"/>
      <charset val="128"/>
    </font>
    <font>
      <sz val="12"/>
      <color indexed="16"/>
      <name val="ＭＳ Ｐゴシック"/>
      <family val="3"/>
      <charset val="128"/>
    </font>
    <font>
      <sz val="20"/>
      <color indexed="16"/>
      <name val="ＭＳ Ｐゴシック"/>
      <family val="3"/>
      <charset val="128"/>
    </font>
    <font>
      <sz val="16"/>
      <color indexed="16"/>
      <name val="ＭＳ Ｐゴシック"/>
      <family val="3"/>
      <charset val="128"/>
    </font>
    <font>
      <sz val="9"/>
      <color indexed="16"/>
      <name val="ＭＳ Ｐゴシック"/>
      <family val="3"/>
      <charset val="128"/>
    </font>
    <font>
      <b/>
      <sz val="18"/>
      <name val="ＭＳ ゴシック"/>
      <family val="3"/>
      <charset val="128"/>
    </font>
    <font>
      <b/>
      <sz val="24"/>
      <name val="ＭＳ ゴシック"/>
      <family val="3"/>
      <charset val="128"/>
    </font>
    <font>
      <b/>
      <sz val="12"/>
      <name val="ＭＳ ゴシック"/>
      <family val="3"/>
      <charset val="128"/>
    </font>
    <font>
      <sz val="11"/>
      <color indexed="10"/>
      <name val="ＭＳ ゴシック"/>
      <family val="3"/>
      <charset val="128"/>
    </font>
    <font>
      <sz val="18"/>
      <name val="ＭＳ Ｐゴシック"/>
      <family val="3"/>
      <charset val="128"/>
    </font>
    <font>
      <sz val="16"/>
      <name val="ＭＳ Ｐゴシック"/>
      <family val="3"/>
      <charset val="128"/>
    </font>
    <font>
      <sz val="8"/>
      <name val="ＭＳ Ｐゴシック"/>
      <family val="3"/>
      <charset val="128"/>
    </font>
    <font>
      <b/>
      <sz val="10.5"/>
      <color indexed="10"/>
      <name val="ＭＳ ゴシック"/>
      <family val="3"/>
      <charset val="128"/>
    </font>
    <font>
      <sz val="10.5"/>
      <color indexed="10"/>
      <name val="ＭＳ ゴシック"/>
      <family val="3"/>
      <charset val="128"/>
    </font>
    <font>
      <sz val="8"/>
      <color indexed="10"/>
      <name val="ＭＳ ゴシック"/>
      <family val="3"/>
      <charset val="128"/>
    </font>
    <font>
      <sz val="10"/>
      <color indexed="10"/>
      <name val="ＭＳ ゴシック"/>
      <family val="3"/>
      <charset val="128"/>
    </font>
    <font>
      <sz val="9"/>
      <color indexed="10"/>
      <name val="ＭＳ ゴシック"/>
      <family val="3"/>
      <charset val="128"/>
    </font>
    <font>
      <b/>
      <sz val="12"/>
      <color indexed="16"/>
      <name val="ＭＳ Ｐゴシック"/>
      <family val="3"/>
      <charset val="128"/>
    </font>
    <font>
      <sz val="14"/>
      <color indexed="10"/>
      <name val="ＭＳ ゴシック"/>
      <family val="3"/>
      <charset val="128"/>
    </font>
    <font>
      <sz val="12"/>
      <color indexed="10"/>
      <name val="ＭＳ ゴシック"/>
      <family val="3"/>
      <charset val="128"/>
    </font>
    <font>
      <sz val="11"/>
      <color indexed="8"/>
      <name val="ＭＳ Ｐゴシック"/>
      <family val="3"/>
      <charset val="128"/>
    </font>
    <font>
      <sz val="9"/>
      <name val="MS UI Gothic"/>
      <family val="3"/>
      <charset val="128"/>
    </font>
    <font>
      <sz val="14"/>
      <name val="ＭＳ Ｐゴシック"/>
      <family val="3"/>
      <charset val="128"/>
    </font>
    <font>
      <sz val="14"/>
      <color indexed="8"/>
      <name val="ＭＳ Ｐゴシック"/>
      <family val="3"/>
      <charset val="128"/>
    </font>
    <font>
      <sz val="12"/>
      <name val="ＭＳ Ｐゴシック"/>
      <family val="3"/>
      <charset val="128"/>
    </font>
    <font>
      <b/>
      <sz val="11"/>
      <color indexed="10"/>
      <name val="ＭＳ ゴシック"/>
      <family val="3"/>
      <charset val="128"/>
    </font>
    <font>
      <b/>
      <u/>
      <sz val="10.5"/>
      <color indexed="10"/>
      <name val="ＭＳ ゴシック"/>
      <family val="3"/>
      <charset val="128"/>
    </font>
    <font>
      <b/>
      <sz val="16"/>
      <name val="ＭＳ ゴシック"/>
      <family val="3"/>
      <charset val="128"/>
    </font>
    <font>
      <sz val="72"/>
      <name val="ＭＳ ゴシック"/>
      <family val="3"/>
      <charset val="128"/>
    </font>
    <font>
      <b/>
      <sz val="12"/>
      <name val="ＭＳ Ｐゴシック"/>
      <family val="3"/>
      <charset val="128"/>
    </font>
    <font>
      <sz val="10"/>
      <name val="ＭＳ Ｐゴシック"/>
      <family val="3"/>
      <charset val="128"/>
    </font>
    <font>
      <b/>
      <sz val="14"/>
      <color indexed="12"/>
      <name val="ＭＳ ゴシック"/>
      <family val="3"/>
      <charset val="128"/>
    </font>
    <font>
      <b/>
      <sz val="11"/>
      <color indexed="12"/>
      <name val="ＭＳ ゴシック"/>
      <family val="3"/>
      <charset val="128"/>
    </font>
    <font>
      <sz val="9"/>
      <color indexed="10"/>
      <name val="ＭＳ Ｐゴシック"/>
      <family val="3"/>
      <charset val="128"/>
    </font>
    <font>
      <sz val="9"/>
      <name val="ＭＳ Ｐゴシック"/>
      <family val="3"/>
      <charset val="128"/>
    </font>
    <font>
      <b/>
      <sz val="10"/>
      <name val="ＭＳ ゴシック"/>
      <family val="3"/>
      <charset val="128"/>
    </font>
    <font>
      <sz val="10"/>
      <name val="MS UI Gothic"/>
      <family val="3"/>
      <charset val="128"/>
    </font>
    <font>
      <sz val="10"/>
      <color indexed="10"/>
      <name val="ＭＳ Ｐゴシック"/>
      <family val="3"/>
      <charset val="128"/>
    </font>
    <font>
      <b/>
      <sz val="9"/>
      <color indexed="30"/>
      <name val="ＭＳ ゴシック"/>
      <family val="3"/>
      <charset val="128"/>
    </font>
    <font>
      <sz val="11"/>
      <name val="HG教科書体"/>
      <family val="1"/>
      <charset val="128"/>
    </font>
    <font>
      <sz val="10"/>
      <name val="HG教科書体"/>
      <family val="1"/>
      <charset val="128"/>
    </font>
    <font>
      <b/>
      <sz val="16"/>
      <color indexed="10"/>
      <name val="ＭＳ ゴシック"/>
      <family val="3"/>
      <charset val="128"/>
    </font>
    <font>
      <b/>
      <sz val="10"/>
      <color indexed="16"/>
      <name val="ＭＳ Ｐゴシック"/>
      <family val="3"/>
      <charset val="128"/>
    </font>
    <font>
      <b/>
      <sz val="9"/>
      <color indexed="16"/>
      <name val="ＭＳ Ｐゴシック"/>
      <family val="3"/>
      <charset val="128"/>
    </font>
    <font>
      <b/>
      <sz val="10"/>
      <color indexed="10"/>
      <name val="ＭＳ Ｐゴシック"/>
      <family val="3"/>
      <charset val="128"/>
    </font>
    <font>
      <b/>
      <sz val="14"/>
      <color indexed="16"/>
      <name val="ＭＳ Ｐゴシック"/>
      <family val="3"/>
      <charset val="128"/>
    </font>
    <font>
      <b/>
      <sz val="14"/>
      <name val="HG丸ｺﾞｼｯｸM-PRO"/>
      <family val="3"/>
      <charset val="128"/>
    </font>
    <font>
      <b/>
      <sz val="11"/>
      <name val="HG丸ｺﾞｼｯｸM-PRO"/>
      <family val="3"/>
      <charset val="128"/>
    </font>
    <font>
      <b/>
      <sz val="14"/>
      <name val="Meiryo UI"/>
      <family val="3"/>
      <charset val="128"/>
    </font>
    <font>
      <sz val="11"/>
      <name val="Meiryo UI"/>
      <family val="3"/>
      <charset val="128"/>
    </font>
    <font>
      <sz val="12"/>
      <name val="Meiryo UI"/>
      <family val="3"/>
      <charset val="128"/>
    </font>
    <font>
      <sz val="8"/>
      <name val="Meiryo UI"/>
      <family val="3"/>
      <charset val="128"/>
    </font>
    <font>
      <b/>
      <sz val="28"/>
      <name val="ＭＳ Ｐゴシック"/>
      <family val="3"/>
      <charset val="128"/>
    </font>
    <font>
      <sz val="8"/>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sz val="14"/>
      <name val="ＭＳ Ｐ明朝"/>
      <family val="1"/>
      <charset val="128"/>
    </font>
    <font>
      <sz val="8"/>
      <name val="ＭＳ Ｐ明朝"/>
      <family val="1"/>
      <charset val="128"/>
    </font>
    <font>
      <b/>
      <sz val="13"/>
      <name val="ＭＳ Ｐゴシック"/>
      <family val="3"/>
      <charset val="128"/>
    </font>
    <font>
      <sz val="13"/>
      <name val="ＭＳ Ｐゴシック"/>
      <family val="3"/>
      <charset val="128"/>
    </font>
    <font>
      <b/>
      <sz val="9"/>
      <name val="ＭＳ Ｐゴシック"/>
      <family val="3"/>
      <charset val="128"/>
    </font>
    <font>
      <b/>
      <sz val="9"/>
      <name val="HG丸ｺﾞｼｯｸM-PRO"/>
      <family val="3"/>
      <charset val="128"/>
    </font>
    <font>
      <b/>
      <sz val="11"/>
      <name val="ＭＳ Ｐ明朝"/>
      <family val="1"/>
      <charset val="128"/>
    </font>
    <font>
      <b/>
      <sz val="14"/>
      <name val="ＭＳ Ｐ明朝"/>
      <family val="1"/>
      <charset val="128"/>
    </font>
    <font>
      <sz val="16"/>
      <name val="Arial Unicode MS"/>
      <family val="3"/>
      <charset val="128"/>
    </font>
    <font>
      <sz val="24"/>
      <name val="Arial Unicode MS"/>
      <family val="3"/>
      <charset val="128"/>
    </font>
    <font>
      <b/>
      <sz val="9"/>
      <color indexed="10"/>
      <name val="ＭＳ ゴシック"/>
      <family val="3"/>
      <charset val="128"/>
    </font>
    <font>
      <b/>
      <sz val="18"/>
      <color indexed="17"/>
      <name val="HG丸ｺﾞｼｯｸM-PRO"/>
      <family val="3"/>
      <charset val="128"/>
    </font>
    <font>
      <b/>
      <sz val="10"/>
      <name val="ＭＳ Ｐゴシック"/>
      <family val="3"/>
      <charset val="128"/>
    </font>
    <font>
      <sz val="12"/>
      <name val="ＭＳ 明朝"/>
      <family val="1"/>
      <charset val="128"/>
    </font>
    <font>
      <b/>
      <sz val="16"/>
      <name val="ＭＳ 明朝"/>
      <family val="1"/>
      <charset val="128"/>
    </font>
    <font>
      <b/>
      <sz val="14"/>
      <name val="ＭＳ 明朝"/>
      <family val="1"/>
      <charset val="128"/>
    </font>
    <font>
      <sz val="14"/>
      <name val="ＭＳ 明朝"/>
      <family val="1"/>
      <charset val="128"/>
    </font>
    <font>
      <sz val="10"/>
      <name val="ＭＳ 明朝"/>
      <family val="1"/>
      <charset val="128"/>
    </font>
    <font>
      <sz val="12"/>
      <name val="ＭＳ Ｐ明朝"/>
      <family val="1"/>
      <charset val="128"/>
    </font>
    <font>
      <sz val="12"/>
      <color indexed="60"/>
      <name val="ＭＳ 明朝"/>
      <family val="1"/>
      <charset val="128"/>
    </font>
    <font>
      <sz val="20"/>
      <name val="ＭＳ Ｐ明朝"/>
      <family val="1"/>
      <charset val="128"/>
    </font>
    <font>
      <sz val="16"/>
      <name val="ＭＳ Ｐ明朝"/>
      <family val="1"/>
      <charset val="128"/>
    </font>
    <font>
      <sz val="12"/>
      <name val="HG丸ｺﾞｼｯｸM-PRO"/>
      <family val="3"/>
      <charset val="128"/>
    </font>
    <font>
      <b/>
      <sz val="12"/>
      <name val="HG丸ｺﾞｼｯｸM-PRO"/>
      <family val="3"/>
      <charset val="128"/>
    </font>
    <font>
      <sz val="11"/>
      <name val="HG丸ｺﾞｼｯｸM-PRO"/>
      <family val="3"/>
      <charset val="128"/>
    </font>
    <font>
      <sz val="10"/>
      <name val="HG丸ｺﾞｼｯｸM-PRO"/>
      <family val="3"/>
      <charset val="128"/>
    </font>
    <font>
      <b/>
      <sz val="10.5"/>
      <name val="ＭＳ Ｐゴシック"/>
      <family val="3"/>
      <charset val="128"/>
    </font>
    <font>
      <b/>
      <sz val="18"/>
      <name val="HG丸ｺﾞｼｯｸM-PRO"/>
      <family val="3"/>
      <charset val="128"/>
    </font>
    <font>
      <b/>
      <sz val="24"/>
      <name val="HG丸ｺﾞｼｯｸM-PRO"/>
      <family val="3"/>
      <charset val="128"/>
    </font>
    <font>
      <b/>
      <sz val="16"/>
      <name val="HG丸ｺﾞｼｯｸM-PRO"/>
      <family val="3"/>
      <charset val="128"/>
    </font>
    <font>
      <sz val="24"/>
      <name val="ＭＳ ゴシック"/>
      <family val="3"/>
      <charset val="128"/>
    </font>
    <font>
      <b/>
      <sz val="11"/>
      <color indexed="10"/>
      <name val="ＭＳ Ｐ明朝"/>
      <family val="1"/>
      <charset val="128"/>
    </font>
    <font>
      <b/>
      <sz val="10"/>
      <color indexed="10"/>
      <name val="ＭＳ Ｐ明朝"/>
      <family val="1"/>
      <charset val="128"/>
    </font>
    <font>
      <sz val="14"/>
      <name val="HG丸ｺﾞｼｯｸM-PRO"/>
      <family val="3"/>
      <charset val="128"/>
    </font>
    <font>
      <sz val="10"/>
      <name val="Meiryo UI"/>
      <family val="3"/>
      <charset val="128"/>
    </font>
    <font>
      <b/>
      <sz val="10"/>
      <name val="HG丸ｺﾞｼｯｸM-PRO"/>
      <family val="3"/>
      <charset val="128"/>
    </font>
    <font>
      <sz val="10"/>
      <color indexed="16"/>
      <name val="ＭＳ Ｐゴシック"/>
      <family val="3"/>
      <charset val="128"/>
    </font>
    <font>
      <sz val="8"/>
      <color indexed="16"/>
      <name val="ＭＳ Ｐゴシック"/>
      <family val="3"/>
      <charset val="128"/>
    </font>
    <font>
      <sz val="8"/>
      <color rgb="FFC00000"/>
      <name val="HG丸ｺﾞｼｯｸM-PRO"/>
      <family val="3"/>
      <charset val="128"/>
    </font>
    <font>
      <b/>
      <sz val="11"/>
      <color rgb="FFFF0000"/>
      <name val="ＭＳ ゴシック"/>
      <family val="3"/>
      <charset val="128"/>
    </font>
    <font>
      <sz val="9"/>
      <color theme="0" tint="-0.249977111117893"/>
      <name val="ＭＳ ゴシック"/>
      <family val="3"/>
      <charset val="128"/>
    </font>
    <font>
      <sz val="11"/>
      <color rgb="FFFF0000"/>
      <name val="ＭＳ ゴシック"/>
      <family val="3"/>
      <charset val="128"/>
    </font>
    <font>
      <b/>
      <sz val="9"/>
      <color theme="0"/>
      <name val="HG丸ｺﾞｼｯｸM-PRO"/>
      <family val="3"/>
      <charset val="128"/>
    </font>
    <font>
      <sz val="9"/>
      <color rgb="FF7030A0"/>
      <name val="ＭＳ Ｐ明朝"/>
      <family val="1"/>
      <charset val="128"/>
    </font>
    <font>
      <sz val="9"/>
      <color rgb="FFFF0000"/>
      <name val="ＭＳ ゴシック"/>
      <family val="3"/>
      <charset val="128"/>
    </font>
    <font>
      <sz val="11"/>
      <color rgb="FFFF0000"/>
      <name val="ＭＳ Ｐ明朝"/>
      <family val="1"/>
      <charset val="128"/>
    </font>
    <font>
      <sz val="12"/>
      <color rgb="FFBFBFBF"/>
      <name val="ＭＳ 明朝"/>
      <family val="1"/>
      <charset val="128"/>
    </font>
    <font>
      <sz val="12"/>
      <color rgb="FF993300"/>
      <name val="ＭＳ 明朝"/>
      <family val="1"/>
      <charset val="128"/>
    </font>
    <font>
      <sz val="11"/>
      <color theme="9" tint="-0.499984740745262"/>
      <name val="ＭＳ Ｐゴシック"/>
      <family val="3"/>
      <charset val="128"/>
    </font>
    <font>
      <sz val="11"/>
      <color theme="9" tint="-0.499984740745262"/>
      <name val="ＭＳ 明朝"/>
      <family val="1"/>
      <charset val="128"/>
    </font>
    <font>
      <sz val="12"/>
      <color theme="9" tint="-0.499984740745262"/>
      <name val="ＭＳ 明朝"/>
      <family val="1"/>
      <charset val="128"/>
    </font>
    <font>
      <b/>
      <sz val="9"/>
      <color rgb="FF0070C0"/>
      <name val="ＭＳ ゴシック"/>
      <family val="3"/>
      <charset val="128"/>
    </font>
    <font>
      <sz val="10"/>
      <color rgb="FFFF0000"/>
      <name val="ＭＳ ゴシック"/>
      <family val="3"/>
      <charset val="128"/>
    </font>
    <font>
      <sz val="11"/>
      <color rgb="FFFF0000"/>
      <name val="ＭＳ Ｐゴシック"/>
      <family val="3"/>
      <charset val="128"/>
    </font>
    <font>
      <sz val="11"/>
      <color theme="0" tint="-0.34998626667073579"/>
      <name val="ＭＳ Ｐゴシック"/>
      <family val="3"/>
      <charset val="128"/>
    </font>
    <font>
      <sz val="8"/>
      <color theme="0" tint="-0.249977111117893"/>
      <name val="ＭＳ ゴシック"/>
      <family val="3"/>
      <charset val="128"/>
    </font>
    <font>
      <b/>
      <sz val="11"/>
      <color rgb="FF0000FF"/>
      <name val="ＭＳ ゴシック"/>
      <family val="3"/>
      <charset val="128"/>
    </font>
    <font>
      <sz val="11"/>
      <color rgb="FF0000FF"/>
      <name val="ＭＳ ゴシック"/>
      <family val="3"/>
      <charset val="128"/>
    </font>
    <font>
      <b/>
      <sz val="14"/>
      <color rgb="FFFF0000"/>
      <name val="メイリオ"/>
      <family val="3"/>
      <charset val="128"/>
    </font>
    <font>
      <b/>
      <sz val="18"/>
      <color rgb="FF008000"/>
      <name val="HG丸ｺﾞｼｯｸM-PRO"/>
      <family val="3"/>
      <charset val="128"/>
    </font>
    <font>
      <sz val="9"/>
      <color theme="0" tint="-0.249977111117893"/>
      <name val="ＭＳ Ｐゴシック"/>
      <family val="3"/>
      <charset val="128"/>
    </font>
    <font>
      <sz val="9"/>
      <color rgb="FFFF0000"/>
      <name val="ＭＳ Ｐ明朝"/>
      <family val="1"/>
      <charset val="128"/>
    </font>
    <font>
      <b/>
      <sz val="14"/>
      <color theme="9" tint="-0.499984740745262"/>
      <name val="ＭＳ 明朝"/>
      <family val="1"/>
      <charset val="128"/>
    </font>
    <font>
      <sz val="9"/>
      <color rgb="FF000000"/>
      <name val="MS UI Gothic"/>
      <family val="3"/>
      <charset val="128"/>
    </font>
    <font>
      <sz val="11"/>
      <color rgb="FF000000"/>
      <name val="ＭＳ Ｐゴシック"/>
      <family val="3"/>
      <charset val="128"/>
    </font>
    <font>
      <b/>
      <sz val="11"/>
      <color rgb="FF0000FF"/>
      <name val="ＭＳ Ｐゴシック"/>
      <family val="3"/>
      <charset val="128"/>
    </font>
    <font>
      <b/>
      <sz val="11"/>
      <color indexed="10"/>
      <name val="ＭＳ Ｐゴシック"/>
      <family val="3"/>
      <charset val="128"/>
    </font>
    <font>
      <b/>
      <sz val="11"/>
      <name val="ＭＳ Ｐゴシック"/>
      <family val="3"/>
      <charset val="128"/>
    </font>
    <font>
      <b/>
      <sz val="11"/>
      <color indexed="12"/>
      <name val="ＭＳ Ｐゴシック"/>
      <family val="3"/>
      <charset val="128"/>
    </font>
    <font>
      <b/>
      <sz val="16"/>
      <color indexed="17"/>
      <name val="HG丸ｺﾞｼｯｸM-PRO"/>
      <family val="3"/>
      <charset val="128"/>
    </font>
    <font>
      <b/>
      <sz val="16"/>
      <color rgb="FF008000"/>
      <name val="HG丸ｺﾞｼｯｸM-PRO"/>
      <family val="3"/>
      <charset val="128"/>
    </font>
    <font>
      <sz val="12"/>
      <color rgb="FFFF0000"/>
      <name val="ＭＳ Ｐ明朝"/>
      <family val="1"/>
      <charset val="128"/>
    </font>
    <font>
      <b/>
      <sz val="12"/>
      <color rgb="FFFF0000"/>
      <name val="ＭＳ Ｐ明朝"/>
      <family val="1"/>
      <charset val="128"/>
    </font>
    <font>
      <b/>
      <sz val="12"/>
      <color rgb="FFFF0000"/>
      <name val="ＭＳ Ｐゴシック"/>
      <family val="3"/>
      <charset val="128"/>
    </font>
    <font>
      <b/>
      <sz val="12"/>
      <color rgb="FF0000FF"/>
      <name val="ＭＳ Ｐ明朝"/>
      <family val="1"/>
      <charset val="128"/>
    </font>
    <font>
      <b/>
      <sz val="14"/>
      <color rgb="FF0000FF"/>
      <name val="EPSON 太丸ゴシック体Ｂ"/>
      <family val="3"/>
      <charset val="128"/>
    </font>
    <font>
      <sz val="14"/>
      <color rgb="FF0000FF"/>
      <name val="EPSON 太丸ゴシック体Ｂ"/>
      <family val="3"/>
      <charset val="128"/>
    </font>
    <font>
      <b/>
      <sz val="9"/>
      <color rgb="FF0000FF"/>
      <name val="ＭＳ Ｐ明朝"/>
      <family val="1"/>
      <charset val="128"/>
    </font>
    <font>
      <sz val="18"/>
      <name val="Meiryo UI"/>
      <family val="3"/>
      <charset val="128"/>
    </font>
    <font>
      <sz val="14"/>
      <name val="Meiryo UI"/>
      <family val="3"/>
      <charset val="128"/>
    </font>
    <font>
      <sz val="16"/>
      <name val="Meiryo UI"/>
      <family val="3"/>
      <charset val="128"/>
    </font>
    <font>
      <sz val="22"/>
      <name val="Arial Black"/>
      <family val="2"/>
    </font>
    <font>
      <sz val="24"/>
      <name val="Arial Black"/>
      <family val="2"/>
    </font>
    <font>
      <sz val="16"/>
      <color rgb="FF009900"/>
      <name val="Meiryo UI"/>
      <family val="3"/>
      <charset val="128"/>
    </font>
    <font>
      <sz val="22"/>
      <name val="Meiryo UI"/>
      <family val="3"/>
      <charset val="128"/>
    </font>
    <font>
      <sz val="18"/>
      <name val="HG創英角ﾎﾟｯﾌﾟ体"/>
      <family val="3"/>
      <charset val="128"/>
    </font>
    <font>
      <sz val="9"/>
      <color rgb="FF000000"/>
      <name val="Meiryo UI"/>
      <family val="3"/>
      <charset val="128"/>
    </font>
    <font>
      <sz val="11"/>
      <color theme="0" tint="-0.249977111117893"/>
      <name val="ＭＳ Ｐ明朝"/>
      <family val="1"/>
      <charset val="128"/>
    </font>
    <font>
      <b/>
      <sz val="11"/>
      <color rgb="FFFF0000"/>
      <name val="ＭＳ Ｐ明朝"/>
      <family val="1"/>
      <charset val="128"/>
    </font>
    <font>
      <sz val="10"/>
      <color rgb="FFFF0000"/>
      <name val="ＭＳ Ｐゴシック"/>
      <family val="3"/>
      <charset val="128"/>
    </font>
    <font>
      <b/>
      <sz val="11"/>
      <color rgb="FF0000FF"/>
      <name val="ＭＳ Ｐ明朝"/>
      <family val="1"/>
      <charset val="128"/>
    </font>
  </fonts>
  <fills count="1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FF99"/>
        <bgColor indexed="64"/>
      </patternFill>
    </fill>
    <fill>
      <patternFill patternType="solid">
        <fgColor rgb="FF0070C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CCFFFF"/>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0" tint="-0.249977111117893"/>
        <bgColor indexed="64"/>
      </patternFill>
    </fill>
  </fills>
  <borders count="19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diagonal/>
    </border>
    <border>
      <left style="thin">
        <color indexed="64"/>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64"/>
      </left>
      <right/>
      <top/>
      <bottom/>
      <diagonal/>
    </border>
    <border>
      <left style="thin">
        <color indexed="8"/>
      </left>
      <right style="thin">
        <color indexed="8"/>
      </right>
      <top style="thin">
        <color indexed="8"/>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dashed">
        <color indexed="64"/>
      </bottom>
      <diagonal/>
    </border>
    <border>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dotted">
        <color indexed="64"/>
      </top>
      <bottom/>
      <diagonal/>
    </border>
    <border>
      <left/>
      <right/>
      <top/>
      <bottom style="dashed">
        <color indexed="64"/>
      </bottom>
      <diagonal/>
    </border>
    <border>
      <left/>
      <right style="dotted">
        <color indexed="64"/>
      </right>
      <top/>
      <bottom style="dashed">
        <color indexed="64"/>
      </bottom>
      <diagonal/>
    </border>
    <border>
      <left/>
      <right style="thin">
        <color indexed="64"/>
      </right>
      <top/>
      <bottom style="dashed">
        <color indexed="64"/>
      </bottom>
      <diagonal/>
    </border>
    <border>
      <left style="dotted">
        <color indexed="64"/>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ck">
        <color theme="6" tint="-0.24994659260841701"/>
      </top>
      <bottom style="thin">
        <color indexed="64"/>
      </bottom>
      <diagonal/>
    </border>
    <border>
      <left style="thick">
        <color theme="6" tint="-0.24994659260841701"/>
      </left>
      <right style="thin">
        <color indexed="64"/>
      </right>
      <top style="thick">
        <color theme="6" tint="-0.24994659260841701"/>
      </top>
      <bottom style="thick">
        <color theme="6" tint="-0.24994659260841701"/>
      </bottom>
      <diagonal/>
    </border>
    <border>
      <left style="thin">
        <color indexed="64"/>
      </left>
      <right style="thin">
        <color indexed="64"/>
      </right>
      <top style="thick">
        <color theme="6" tint="-0.24994659260841701"/>
      </top>
      <bottom style="thick">
        <color theme="6" tint="-0.24994659260841701"/>
      </bottom>
      <diagonal/>
    </border>
    <border>
      <left style="thin">
        <color indexed="64"/>
      </left>
      <right style="thick">
        <color theme="6" tint="-0.24994659260841701"/>
      </right>
      <top style="thick">
        <color theme="6" tint="-0.24994659260841701"/>
      </top>
      <bottom style="thick">
        <color theme="6" tint="-0.24994659260841701"/>
      </bottom>
      <diagonal/>
    </border>
    <border>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0" fontId="40" fillId="0" borderId="0"/>
  </cellStyleXfs>
  <cellXfs count="1573">
    <xf numFmtId="0" fontId="0" fillId="0" borderId="0" xfId="0"/>
    <xf numFmtId="0" fontId="3" fillId="0" borderId="0" xfId="0" applyFont="1" applyAlignment="1">
      <alignment vertical="center"/>
    </xf>
    <xf numFmtId="0" fontId="6" fillId="0" borderId="1" xfId="0" applyFont="1" applyBorder="1" applyAlignment="1">
      <alignment horizontal="center" vertical="center" wrapText="1"/>
    </xf>
    <xf numFmtId="0" fontId="6" fillId="0" borderId="0" xfId="0" applyFont="1" applyAlignment="1">
      <alignment horizontal="left" vertical="center"/>
    </xf>
    <xf numFmtId="0" fontId="4" fillId="0" borderId="0" xfId="0" applyFont="1" applyAlignment="1">
      <alignment horizontal="justify" vertical="center"/>
    </xf>
    <xf numFmtId="0" fontId="3" fillId="0" borderId="0" xfId="0" applyFont="1" applyBorder="1" applyAlignment="1">
      <alignment vertical="center"/>
    </xf>
    <xf numFmtId="0" fontId="11" fillId="0" borderId="0" xfId="0" applyFont="1" applyBorder="1" applyAlignment="1">
      <alignment horizontal="left" vertical="center" wrapText="1"/>
    </xf>
    <xf numFmtId="0" fontId="8" fillId="0" borderId="0" xfId="0" applyFont="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Fill="1" applyBorder="1" applyAlignment="1">
      <alignment vertical="center"/>
    </xf>
    <xf numFmtId="0" fontId="6" fillId="2" borderId="1" xfId="0" applyFont="1" applyFill="1" applyBorder="1" applyAlignment="1">
      <alignment horizontal="center" vertical="center" wrapText="1"/>
    </xf>
    <xf numFmtId="49" fontId="10" fillId="0" borderId="0" xfId="0" applyNumberFormat="1" applyFont="1" applyBorder="1" applyAlignment="1">
      <alignment horizontal="center" vertical="center"/>
    </xf>
    <xf numFmtId="0" fontId="0" fillId="0" borderId="0" xfId="0" applyAlignment="1">
      <alignment vertical="center" shrinkToFit="1"/>
    </xf>
    <xf numFmtId="0" fontId="20" fillId="0" borderId="4" xfId="0" applyFont="1" applyBorder="1" applyAlignment="1">
      <alignment vertical="center" shrinkToFit="1"/>
    </xf>
    <xf numFmtId="0" fontId="20" fillId="0" borderId="0" xfId="0" applyFont="1" applyBorder="1" applyAlignment="1">
      <alignment vertical="center" shrinkToFit="1"/>
    </xf>
    <xf numFmtId="0" fontId="20" fillId="0" borderId="0" xfId="0" applyFont="1" applyAlignment="1">
      <alignment vertical="center" shrinkToFit="1"/>
    </xf>
    <xf numFmtId="0" fontId="20" fillId="0" borderId="0" xfId="0" applyFont="1" applyBorder="1" applyAlignment="1">
      <alignment horizontal="center" vertical="center" shrinkToFit="1"/>
    </xf>
    <xf numFmtId="0" fontId="18" fillId="0" borderId="0" xfId="0" applyFont="1" applyAlignment="1">
      <alignment vertical="center" shrinkToFit="1"/>
    </xf>
    <xf numFmtId="0" fontId="0" fillId="0" borderId="6" xfId="0" applyBorder="1"/>
    <xf numFmtId="0" fontId="0" fillId="0" borderId="0" xfId="0" applyAlignment="1">
      <alignment horizontal="left" vertical="center"/>
    </xf>
    <xf numFmtId="0" fontId="3" fillId="0" borderId="0" xfId="0" applyFont="1" applyAlignment="1">
      <alignment horizontal="left" vertical="center"/>
    </xf>
    <xf numFmtId="0" fontId="12"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vertical="center"/>
    </xf>
    <xf numFmtId="0" fontId="6"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0" borderId="0" xfId="0" applyFont="1" applyFill="1" applyAlignment="1">
      <alignment vertical="center"/>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justifyLastLine="1"/>
    </xf>
    <xf numFmtId="0" fontId="9" fillId="2" borderId="10" xfId="0" applyFont="1" applyFill="1" applyBorder="1" applyAlignment="1">
      <alignment horizontal="center" vertical="center" wrapText="1"/>
    </xf>
    <xf numFmtId="0" fontId="1" fillId="0" borderId="0" xfId="0" applyNumberFormat="1" applyFont="1" applyBorder="1" applyAlignment="1">
      <alignment horizontal="center" vertical="center" shrinkToFit="1"/>
    </xf>
    <xf numFmtId="0" fontId="0" fillId="0" borderId="0" xfId="0" applyBorder="1" applyAlignment="1">
      <alignment vertical="center" shrinkToFit="1"/>
    </xf>
    <xf numFmtId="0" fontId="3" fillId="0" borderId="0" xfId="0" applyFont="1" applyAlignment="1">
      <alignment vertical="center" shrinkToFit="1"/>
    </xf>
    <xf numFmtId="0" fontId="21" fillId="0" borderId="11" xfId="0" applyFont="1" applyFill="1" applyBorder="1" applyAlignment="1">
      <alignment horizontal="center" vertical="center" shrinkToFit="1"/>
    </xf>
    <xf numFmtId="0" fontId="16" fillId="0" borderId="0" xfId="0" applyFont="1" applyFill="1" applyAlignment="1">
      <alignment horizontal="left" vertical="center"/>
    </xf>
    <xf numFmtId="0" fontId="3" fillId="0" borderId="0" xfId="0" applyFont="1" applyFill="1" applyAlignment="1" applyProtection="1">
      <alignment vertical="center"/>
      <protection locked="0"/>
    </xf>
    <xf numFmtId="0" fontId="3" fillId="0" borderId="0" xfId="0" applyFont="1" applyBorder="1" applyAlignment="1">
      <alignment horizontal="center" vertical="center"/>
    </xf>
    <xf numFmtId="0" fontId="3" fillId="0" borderId="0" xfId="0" applyFont="1" applyBorder="1" applyAlignment="1">
      <alignment horizontal="left" vertical="center"/>
    </xf>
    <xf numFmtId="180" fontId="10" fillId="0" borderId="12" xfId="0" applyNumberFormat="1" applyFont="1" applyBorder="1" applyAlignment="1">
      <alignment horizontal="center" vertical="center" wrapText="1"/>
    </xf>
    <xf numFmtId="180" fontId="10" fillId="0" borderId="13" xfId="0" applyNumberFormat="1" applyFont="1" applyBorder="1" applyAlignment="1">
      <alignment horizontal="center" vertical="center" wrapTex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8" fillId="0" borderId="0" xfId="0" applyFont="1" applyFill="1" applyBorder="1" applyAlignment="1">
      <alignment horizontal="left" vertical="center" wrapText="1"/>
    </xf>
    <xf numFmtId="0" fontId="25" fillId="0" borderId="0" xfId="0" applyFont="1" applyBorder="1" applyAlignment="1">
      <alignment horizontal="lef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6"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shrinkToFit="1"/>
    </xf>
    <xf numFmtId="0" fontId="0" fillId="0" borderId="0" xfId="0" applyBorder="1" applyAlignment="1">
      <alignment vertical="center" wrapText="1"/>
    </xf>
    <xf numFmtId="0" fontId="0" fillId="0" borderId="0" xfId="0" applyBorder="1" applyAlignment="1">
      <alignment vertical="center"/>
    </xf>
    <xf numFmtId="0" fontId="21" fillId="0" borderId="0" xfId="0" applyFont="1" applyBorder="1" applyAlignment="1">
      <alignment horizontal="center" vertical="center" shrinkToFit="1"/>
    </xf>
    <xf numFmtId="0" fontId="1" fillId="0" borderId="0" xfId="0" applyNumberFormat="1" applyFont="1" applyBorder="1" applyAlignment="1">
      <alignment vertical="center" shrinkToFit="1"/>
    </xf>
    <xf numFmtId="0" fontId="23" fillId="0" borderId="0" xfId="0" applyFont="1" applyBorder="1" applyAlignment="1">
      <alignment vertical="center" shrinkToFit="1"/>
    </xf>
    <xf numFmtId="0" fontId="16" fillId="0" borderId="0" xfId="0" applyFont="1" applyFill="1" applyAlignment="1" applyProtection="1">
      <alignment horizontal="left" vertical="center"/>
    </xf>
    <xf numFmtId="0" fontId="3" fillId="0" borderId="0" xfId="0" applyFont="1" applyFill="1" applyAlignment="1" applyProtection="1">
      <alignment vertical="center"/>
    </xf>
    <xf numFmtId="0" fontId="28"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16" fillId="0" borderId="0" xfId="0" applyFont="1" applyAlignment="1" applyProtection="1">
      <alignment vertical="center"/>
    </xf>
    <xf numFmtId="0" fontId="28" fillId="0" borderId="0" xfId="0" applyFont="1" applyFill="1" applyAlignment="1" applyProtection="1">
      <alignment vertical="center"/>
    </xf>
    <xf numFmtId="0" fontId="35" fillId="3" borderId="14" xfId="0" applyFont="1" applyFill="1" applyBorder="1" applyAlignment="1" applyProtection="1">
      <alignment horizontal="center" vertical="center" wrapText="1"/>
    </xf>
    <xf numFmtId="176" fontId="10" fillId="3" borderId="4" xfId="0" quotePrefix="1" applyNumberFormat="1" applyFont="1" applyFill="1" applyBorder="1" applyAlignment="1" applyProtection="1">
      <alignment horizontal="center" vertical="center" wrapText="1"/>
    </xf>
    <xf numFmtId="0" fontId="35"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4" fillId="3" borderId="10" xfId="0" applyFont="1" applyFill="1" applyBorder="1" applyAlignment="1" applyProtection="1">
      <alignment horizontal="center" vertical="center" wrapText="1"/>
    </xf>
    <xf numFmtId="0" fontId="33" fillId="3" borderId="15" xfId="0" applyFont="1" applyFill="1" applyBorder="1" applyAlignment="1" applyProtection="1">
      <alignment horizontal="center" vertical="center" wrapText="1"/>
    </xf>
    <xf numFmtId="0" fontId="35" fillId="0" borderId="0" xfId="0" applyFont="1" applyFill="1" applyAlignment="1" applyProtection="1">
      <alignment vertical="center"/>
    </xf>
    <xf numFmtId="176" fontId="10" fillId="3" borderId="16" xfId="0" quotePrefix="1" applyNumberFormat="1" applyFont="1" applyFill="1" applyBorder="1" applyAlignment="1" applyProtection="1">
      <alignment horizontal="center" vertical="center" wrapText="1"/>
    </xf>
    <xf numFmtId="0" fontId="16" fillId="0" borderId="17" xfId="0" applyFont="1" applyFill="1" applyBorder="1" applyAlignment="1" applyProtection="1">
      <alignment vertical="center"/>
    </xf>
    <xf numFmtId="0" fontId="33"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wrapText="1"/>
    </xf>
    <xf numFmtId="0" fontId="28"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179" fontId="3" fillId="0" borderId="0" xfId="0" applyNumberFormat="1" applyFont="1" applyFill="1" applyBorder="1" applyAlignment="1" applyProtection="1">
      <alignment vertical="center"/>
    </xf>
    <xf numFmtId="0" fontId="12" fillId="0" borderId="0" xfId="0" applyFont="1" applyFill="1" applyAlignment="1" applyProtection="1">
      <alignment vertical="center"/>
    </xf>
    <xf numFmtId="0" fontId="36"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0" fillId="0" borderId="0" xfId="0" applyBorder="1" applyAlignment="1" applyProtection="1"/>
    <xf numFmtId="0" fontId="9" fillId="0" borderId="0" xfId="0" applyNumberFormat="1" applyFont="1" applyFill="1" applyBorder="1" applyAlignment="1" applyProtection="1">
      <alignment vertical="center" wrapText="1"/>
    </xf>
    <xf numFmtId="0" fontId="3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center"/>
    </xf>
    <xf numFmtId="0" fontId="0" fillId="0" borderId="0" xfId="0" applyFill="1" applyProtection="1"/>
    <xf numFmtId="38" fontId="10" fillId="0" borderId="0" xfId="2" applyFont="1" applyFill="1" applyBorder="1" applyAlignment="1" applyProtection="1">
      <alignment vertical="center" wrapText="1"/>
    </xf>
    <xf numFmtId="49" fontId="6" fillId="0" borderId="0" xfId="0" applyNumberFormat="1" applyFont="1" applyFill="1" applyBorder="1" applyAlignment="1" applyProtection="1">
      <alignment horizontal="center" vertical="center" wrapText="1"/>
    </xf>
    <xf numFmtId="57" fontId="6" fillId="0" borderId="0" xfId="0" applyNumberFormat="1" applyFont="1" applyFill="1" applyBorder="1" applyAlignment="1" applyProtection="1">
      <alignment horizontal="center" vertical="center" wrapText="1"/>
    </xf>
    <xf numFmtId="0" fontId="3" fillId="6" borderId="0" xfId="0" applyFont="1" applyFill="1" applyAlignment="1">
      <alignment vertical="center"/>
    </xf>
    <xf numFmtId="0" fontId="3" fillId="7" borderId="0" xfId="0" applyFont="1" applyFill="1" applyAlignment="1">
      <alignment vertical="center"/>
    </xf>
    <xf numFmtId="0" fontId="5" fillId="0" borderId="0" xfId="0" applyNumberFormat="1" applyFont="1" applyFill="1" applyBorder="1" applyAlignment="1" applyProtection="1">
      <alignment vertical="center"/>
    </xf>
    <xf numFmtId="0" fontId="47" fillId="2" borderId="0" xfId="0" applyFont="1" applyFill="1" applyBorder="1" applyAlignment="1" applyProtection="1">
      <alignment vertical="center"/>
    </xf>
    <xf numFmtId="0" fontId="3" fillId="0" borderId="0" xfId="0" applyFont="1" applyBorder="1" applyAlignment="1">
      <alignment horizontal="right" vertical="center"/>
    </xf>
    <xf numFmtId="0" fontId="3" fillId="0" borderId="17" xfId="0" applyFont="1" applyBorder="1" applyAlignment="1">
      <alignment vertical="center"/>
    </xf>
    <xf numFmtId="0" fontId="25" fillId="0" borderId="0" xfId="0" applyFont="1" applyBorder="1" applyAlignment="1">
      <alignment vertical="center"/>
    </xf>
    <xf numFmtId="0" fontId="9" fillId="0" borderId="0" xfId="0" applyFont="1" applyFill="1" applyAlignment="1" applyProtection="1">
      <alignment vertical="center"/>
    </xf>
    <xf numFmtId="0" fontId="16" fillId="0" borderId="0" xfId="0" applyFont="1" applyFill="1" applyAlignment="1" applyProtection="1">
      <alignment vertical="center"/>
    </xf>
    <xf numFmtId="0" fontId="27" fillId="0" borderId="0" xfId="0" applyFont="1" applyFill="1" applyAlignment="1">
      <alignment horizontal="left" vertical="center"/>
    </xf>
    <xf numFmtId="0" fontId="28" fillId="0" borderId="0" xfId="0" applyFont="1" applyFill="1" applyAlignment="1" applyProtection="1">
      <alignment vertical="center" wrapText="1"/>
    </xf>
    <xf numFmtId="0" fontId="28" fillId="0" borderId="0" xfId="0" applyFont="1" applyFill="1" applyAlignment="1">
      <alignment vertical="center"/>
    </xf>
    <xf numFmtId="0" fontId="12" fillId="0" borderId="17" xfId="0" applyFont="1" applyBorder="1" applyAlignment="1">
      <alignment vertical="center"/>
    </xf>
    <xf numFmtId="0" fontId="33" fillId="0" borderId="0" xfId="0" applyFont="1" applyFill="1" applyBorder="1" applyAlignment="1" applyProtection="1">
      <alignment horizontal="left" vertical="center" wrapText="1" justifyLastLine="1"/>
    </xf>
    <xf numFmtId="0" fontId="3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116" fillId="0" borderId="0" xfId="0" applyFont="1" applyFill="1" applyAlignment="1">
      <alignment vertical="center" wrapText="1"/>
    </xf>
    <xf numFmtId="0" fontId="117" fillId="0" borderId="0" xfId="0" applyFont="1" applyFill="1" applyAlignment="1">
      <alignment vertical="center"/>
    </xf>
    <xf numFmtId="0" fontId="3" fillId="8" borderId="0" xfId="0" applyFont="1" applyFill="1" applyAlignment="1">
      <alignment vertical="center"/>
    </xf>
    <xf numFmtId="0" fontId="3" fillId="9" borderId="0" xfId="0" applyFont="1" applyFill="1" applyAlignment="1">
      <alignment vertical="center"/>
    </xf>
    <xf numFmtId="0" fontId="3" fillId="10" borderId="0" xfId="0" applyFont="1" applyFill="1" applyAlignment="1">
      <alignment vertical="center"/>
    </xf>
    <xf numFmtId="0" fontId="28" fillId="0" borderId="0" xfId="0" applyFont="1" applyFill="1" applyBorder="1" applyAlignment="1" applyProtection="1">
      <alignment vertical="top" wrapText="1"/>
    </xf>
    <xf numFmtId="0" fontId="9" fillId="0" borderId="0"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28" fillId="0" borderId="0" xfId="0" applyFont="1" applyFill="1" applyBorder="1" applyAlignment="1" applyProtection="1">
      <alignment horizontal="left" vertical="center" wrapText="1"/>
    </xf>
    <xf numFmtId="0" fontId="3" fillId="7" borderId="0" xfId="0" applyFont="1" applyFill="1" applyAlignment="1" applyProtection="1">
      <alignment vertical="center"/>
    </xf>
    <xf numFmtId="0" fontId="3" fillId="8" borderId="0" xfId="0" applyFont="1" applyFill="1" applyAlignment="1" applyProtection="1">
      <alignment vertical="center"/>
    </xf>
    <xf numFmtId="0" fontId="3" fillId="10" borderId="0" xfId="0" applyFont="1" applyFill="1" applyAlignment="1" applyProtection="1">
      <alignment vertical="center"/>
    </xf>
    <xf numFmtId="0" fontId="3" fillId="6" borderId="0" xfId="0" applyFont="1" applyFill="1" applyAlignment="1" applyProtection="1">
      <alignment vertical="center"/>
    </xf>
    <xf numFmtId="0" fontId="10" fillId="0" borderId="0" xfId="0" applyFont="1" applyFill="1" applyBorder="1" applyAlignment="1" applyProtection="1">
      <alignment horizontal="center" vertical="center" shrinkToFit="1"/>
    </xf>
    <xf numFmtId="0" fontId="16" fillId="7" borderId="0" xfId="0" applyFont="1" applyFill="1" applyAlignment="1" applyProtection="1">
      <alignment horizontal="left" vertical="center"/>
    </xf>
    <xf numFmtId="0" fontId="10" fillId="7" borderId="0" xfId="0" applyFont="1" applyFill="1" applyAlignment="1" applyProtection="1">
      <alignment vertical="center"/>
    </xf>
    <xf numFmtId="0" fontId="3" fillId="0" borderId="0" xfId="0" applyFont="1" applyFill="1" applyAlignment="1" applyProtection="1">
      <alignment vertical="center" wrapText="1"/>
    </xf>
    <xf numFmtId="0" fontId="3" fillId="8" borderId="17" xfId="0" applyFont="1" applyFill="1" applyBorder="1" applyAlignment="1" applyProtection="1">
      <alignment vertical="center"/>
    </xf>
    <xf numFmtId="0" fontId="10" fillId="0" borderId="0" xfId="0" applyFont="1" applyFill="1" applyAlignment="1" applyProtection="1">
      <alignment vertical="center"/>
    </xf>
    <xf numFmtId="0" fontId="10" fillId="8" borderId="0" xfId="0" applyFont="1" applyFill="1" applyAlignment="1" applyProtection="1">
      <alignment vertical="center"/>
    </xf>
    <xf numFmtId="0" fontId="10" fillId="10" borderId="0" xfId="0" applyFont="1" applyFill="1" applyAlignment="1" applyProtection="1">
      <alignment vertical="center"/>
    </xf>
    <xf numFmtId="0" fontId="3" fillId="8" borderId="0" xfId="0" applyFont="1" applyFill="1" applyBorder="1" applyAlignment="1" applyProtection="1">
      <alignment vertical="center"/>
    </xf>
    <xf numFmtId="0" fontId="42" fillId="0" borderId="0" xfId="0" applyFont="1" applyFill="1" applyAlignment="1" applyProtection="1">
      <alignment vertical="center"/>
    </xf>
    <xf numFmtId="0" fontId="42" fillId="0" borderId="0" xfId="0" applyFont="1" applyFill="1" applyProtection="1"/>
    <xf numFmtId="0" fontId="43" fillId="4" borderId="18" xfId="3" applyFont="1" applyFill="1" applyBorder="1" applyAlignment="1" applyProtection="1">
      <alignment horizontal="center"/>
    </xf>
    <xf numFmtId="0" fontId="42" fillId="4" borderId="2"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3" fillId="0" borderId="18" xfId="3" applyFont="1" applyFill="1" applyBorder="1" applyAlignment="1" applyProtection="1">
      <alignment horizontal="right" wrapText="1"/>
    </xf>
    <xf numFmtId="0" fontId="43" fillId="0" borderId="18" xfId="3" applyFont="1" applyFill="1" applyBorder="1" applyAlignment="1" applyProtection="1">
      <alignment horizontal="left" wrapText="1"/>
    </xf>
    <xf numFmtId="0" fontId="43" fillId="0" borderId="18" xfId="3" applyFont="1" applyFill="1" applyBorder="1" applyAlignment="1" applyProtection="1">
      <alignment horizontal="left"/>
    </xf>
    <xf numFmtId="0" fontId="42" fillId="0" borderId="2" xfId="0" applyFont="1" applyFill="1" applyBorder="1" applyAlignment="1" applyProtection="1">
      <alignment vertical="center"/>
    </xf>
    <xf numFmtId="0" fontId="42" fillId="0" borderId="2" xfId="0" applyFont="1" applyFill="1" applyBorder="1" applyAlignment="1" applyProtection="1">
      <alignment horizontal="left" vertical="center"/>
    </xf>
    <xf numFmtId="0" fontId="44" fillId="0" borderId="2" xfId="0" applyFont="1" applyFill="1" applyBorder="1" applyAlignment="1" applyProtection="1">
      <alignment horizontal="left" vertical="center"/>
    </xf>
    <xf numFmtId="0" fontId="43" fillId="0" borderId="19" xfId="3" applyFont="1" applyFill="1" applyBorder="1" applyAlignment="1" applyProtection="1">
      <alignment horizontal="right" wrapText="1"/>
    </xf>
    <xf numFmtId="0" fontId="42" fillId="6" borderId="0" xfId="0" applyFont="1" applyFill="1" applyAlignment="1" applyProtection="1">
      <alignment vertical="center"/>
    </xf>
    <xf numFmtId="0" fontId="10" fillId="6" borderId="0" xfId="0" applyFont="1" applyFill="1" applyAlignment="1" applyProtection="1">
      <alignment vertical="center"/>
    </xf>
    <xf numFmtId="0" fontId="43" fillId="0" borderId="20" xfId="3" applyFont="1" applyFill="1" applyBorder="1" applyAlignment="1" applyProtection="1">
      <alignment horizontal="right" wrapText="1"/>
    </xf>
    <xf numFmtId="0" fontId="43" fillId="0" borderId="20" xfId="3" applyFont="1" applyFill="1" applyBorder="1" applyAlignment="1" applyProtection="1">
      <alignment horizontal="left" wrapText="1"/>
    </xf>
    <xf numFmtId="0" fontId="3" fillId="0" borderId="2" xfId="0" applyFont="1" applyFill="1" applyBorder="1" applyAlignment="1" applyProtection="1">
      <alignment vertical="center"/>
      <protection locked="0"/>
    </xf>
    <xf numFmtId="177" fontId="3" fillId="0" borderId="2" xfId="0" applyNumberFormat="1" applyFont="1" applyFill="1" applyBorder="1" applyAlignment="1" applyProtection="1">
      <alignment vertical="center"/>
      <protection locked="0"/>
    </xf>
    <xf numFmtId="0" fontId="48" fillId="0" borderId="0" xfId="0" applyFont="1" applyBorder="1" applyAlignment="1">
      <alignment vertical="center"/>
    </xf>
    <xf numFmtId="0" fontId="13" fillId="0" borderId="0" xfId="0" applyFont="1" applyAlignment="1">
      <alignment vertical="center"/>
    </xf>
    <xf numFmtId="0" fontId="42" fillId="0" borderId="0" xfId="0" applyFont="1" applyFill="1" applyBorder="1" applyAlignment="1" applyProtection="1">
      <alignment vertical="center"/>
    </xf>
    <xf numFmtId="0" fontId="10" fillId="0" borderId="0" xfId="0" applyFont="1" applyBorder="1" applyAlignment="1">
      <alignment horizontal="center" vertical="center"/>
    </xf>
    <xf numFmtId="49" fontId="5" fillId="0" borderId="0" xfId="0" applyNumberFormat="1" applyFont="1" applyBorder="1" applyAlignment="1">
      <alignment horizontal="left" vertical="center" indent="1"/>
    </xf>
    <xf numFmtId="0" fontId="118" fillId="0" borderId="0" xfId="0" applyFont="1" applyFill="1" applyAlignment="1" applyProtection="1">
      <alignment horizontal="right" vertical="center"/>
    </xf>
    <xf numFmtId="38" fontId="6" fillId="0" borderId="0" xfId="2" applyFont="1" applyFill="1" applyBorder="1" applyAlignment="1" applyProtection="1">
      <alignment horizontal="center" vertical="center" wrapText="1"/>
    </xf>
    <xf numFmtId="38" fontId="10" fillId="0" borderId="0" xfId="2"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applyFont="1" applyFill="1" applyBorder="1" applyAlignment="1" applyProtection="1">
      <alignment horizontal="left" vertical="center"/>
    </xf>
    <xf numFmtId="0" fontId="59" fillId="0" borderId="0" xfId="0" applyFont="1" applyAlignment="1">
      <alignment vertical="center" shrinkToFit="1"/>
    </xf>
    <xf numFmtId="0" fontId="119" fillId="0" borderId="0" xfId="0" applyFont="1" applyFill="1" applyAlignment="1" applyProtection="1">
      <alignment vertical="center"/>
    </xf>
    <xf numFmtId="0" fontId="28" fillId="0" borderId="21" xfId="0" applyFont="1" applyFill="1" applyBorder="1" applyAlignment="1" applyProtection="1">
      <alignment vertical="center"/>
    </xf>
    <xf numFmtId="0" fontId="116" fillId="0" borderId="0" xfId="0" applyFont="1" applyFill="1" applyAlignment="1">
      <alignment vertical="distributed" wrapText="1"/>
    </xf>
    <xf numFmtId="0" fontId="28" fillId="0" borderId="0" xfId="0" applyFont="1" applyFill="1" applyBorder="1" applyAlignment="1">
      <alignment vertical="center"/>
    </xf>
    <xf numFmtId="0" fontId="16" fillId="11" borderId="0" xfId="0" applyFont="1" applyFill="1" applyAlignment="1">
      <alignment horizontal="left" vertical="center"/>
    </xf>
    <xf numFmtId="0" fontId="47" fillId="11" borderId="0" xfId="0" applyFont="1" applyFill="1" applyBorder="1" applyAlignment="1" applyProtection="1">
      <alignment vertical="center"/>
    </xf>
    <xf numFmtId="0" fontId="16" fillId="11" borderId="0" xfId="0" applyFont="1" applyFill="1" applyAlignment="1" applyProtection="1">
      <alignment horizontal="left" vertical="center"/>
    </xf>
    <xf numFmtId="0" fontId="62" fillId="0" borderId="0" xfId="0" applyFont="1" applyBorder="1" applyAlignment="1">
      <alignment vertical="top"/>
    </xf>
    <xf numFmtId="0" fontId="58" fillId="0" borderId="0" xfId="0" applyFont="1" applyFill="1" applyBorder="1" applyAlignment="1" applyProtection="1">
      <alignment wrapText="1"/>
    </xf>
    <xf numFmtId="190" fontId="9" fillId="0" borderId="0" xfId="0" applyNumberFormat="1" applyFont="1" applyFill="1" applyAlignment="1" applyProtection="1">
      <alignment vertical="center"/>
    </xf>
    <xf numFmtId="0" fontId="42" fillId="0" borderId="22" xfId="3" applyFont="1" applyFill="1" applyBorder="1" applyAlignment="1" applyProtection="1">
      <alignment horizontal="right" wrapText="1"/>
    </xf>
    <xf numFmtId="0" fontId="42" fillId="0" borderId="22" xfId="3" applyFont="1" applyFill="1" applyBorder="1" applyAlignment="1" applyProtection="1">
      <alignment horizontal="left" wrapText="1"/>
    </xf>
    <xf numFmtId="0" fontId="0" fillId="0" borderId="2" xfId="0" applyFont="1" applyBorder="1" applyProtection="1"/>
    <xf numFmtId="0" fontId="43" fillId="0" borderId="22" xfId="3" applyFont="1" applyFill="1" applyBorder="1" applyAlignment="1" applyProtection="1">
      <alignment horizontal="left"/>
    </xf>
    <xf numFmtId="180" fontId="30" fillId="0" borderId="0" xfId="0" applyNumberFormat="1" applyFont="1" applyBorder="1" applyAlignment="1">
      <alignment horizontal="center" vertical="center" shrinkToFit="1"/>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25" xfId="0" applyFont="1" applyFill="1" applyBorder="1" applyAlignment="1">
      <alignment horizontal="center" vertical="center" shrinkToFit="1"/>
    </xf>
    <xf numFmtId="191" fontId="7" fillId="0" borderId="25" xfId="0" applyNumberFormat="1" applyFont="1" applyFill="1" applyBorder="1" applyAlignment="1">
      <alignment horizontal="center" vertical="center" shrinkToFit="1"/>
    </xf>
    <xf numFmtId="191" fontId="7" fillId="0" borderId="26" xfId="0" applyNumberFormat="1"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191" fontId="7" fillId="0" borderId="27"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2" fillId="0" borderId="28" xfId="0" applyFont="1" applyFill="1" applyBorder="1" applyAlignment="1">
      <alignment vertical="center" wrapText="1" shrinkToFit="1"/>
    </xf>
    <xf numFmtId="0" fontId="2" fillId="0" borderId="29" xfId="0" applyFont="1" applyFill="1" applyBorder="1" applyAlignment="1">
      <alignment vertical="center" wrapText="1" shrinkToFit="1"/>
    </xf>
    <xf numFmtId="0" fontId="2" fillId="0" borderId="14" xfId="0" applyFont="1" applyFill="1" applyBorder="1" applyAlignment="1">
      <alignment vertical="center" wrapText="1" shrinkToFit="1"/>
    </xf>
    <xf numFmtId="0" fontId="3" fillId="0" borderId="0" xfId="0" applyFont="1" applyFill="1" applyAlignment="1" applyProtection="1"/>
    <xf numFmtId="0" fontId="7" fillId="0" borderId="0" xfId="0" applyFont="1" applyFill="1" applyAlignment="1"/>
    <xf numFmtId="0" fontId="7" fillId="0" borderId="0" xfId="0" applyFont="1" applyFill="1" applyBorder="1" applyAlignment="1" applyProtection="1">
      <alignment horizontal="left"/>
    </xf>
    <xf numFmtId="0" fontId="119" fillId="0" borderId="0" xfId="0" applyFont="1" applyFill="1" applyAlignment="1"/>
    <xf numFmtId="0" fontId="68" fillId="0" borderId="0" xfId="0" applyFont="1" applyFill="1" applyBorder="1" applyAlignment="1">
      <alignment vertical="center"/>
    </xf>
    <xf numFmtId="0" fontId="69" fillId="0" borderId="0" xfId="0" applyFont="1" applyAlignment="1">
      <alignment vertical="center"/>
    </xf>
    <xf numFmtId="0" fontId="70" fillId="0" borderId="0" xfId="0" applyFont="1" applyBorder="1" applyAlignment="1">
      <alignment horizontal="left" vertical="center"/>
    </xf>
    <xf numFmtId="0" fontId="70" fillId="0" borderId="0" xfId="0" applyFont="1" applyBorder="1" applyAlignment="1">
      <alignment horizontal="center" vertical="center"/>
    </xf>
    <xf numFmtId="0" fontId="71" fillId="0" borderId="0" xfId="0" applyFont="1" applyAlignment="1">
      <alignment vertical="center"/>
    </xf>
    <xf numFmtId="0" fontId="68" fillId="0" borderId="0" xfId="0" applyFont="1" applyFill="1" applyBorder="1" applyAlignment="1">
      <alignment vertical="center" wrapText="1"/>
    </xf>
    <xf numFmtId="0" fontId="27" fillId="0" borderId="0" xfId="0" applyFont="1" applyFill="1" applyAlignment="1">
      <alignment horizontal="left"/>
    </xf>
    <xf numFmtId="0" fontId="35" fillId="0" borderId="0" xfId="0" applyFont="1" applyFill="1" applyAlignment="1" applyProtection="1"/>
    <xf numFmtId="0" fontId="27" fillId="0" borderId="17" xfId="0" applyFont="1" applyFill="1" applyBorder="1" applyAlignment="1" applyProtection="1"/>
    <xf numFmtId="0" fontId="4" fillId="0" borderId="0" xfId="0" applyFont="1" applyFill="1" applyAlignment="1" applyProtection="1">
      <alignment horizontal="left"/>
    </xf>
    <xf numFmtId="0" fontId="7" fillId="0" borderId="30" xfId="0" applyFont="1" applyFill="1" applyBorder="1" applyAlignment="1">
      <alignment horizontal="center" vertical="center" shrinkToFit="1"/>
    </xf>
    <xf numFmtId="191" fontId="7" fillId="0" borderId="30" xfId="0" applyNumberFormat="1" applyFont="1" applyFill="1" applyBorder="1" applyAlignment="1">
      <alignment horizontal="center" vertical="center" shrinkToFit="1"/>
    </xf>
    <xf numFmtId="0" fontId="2" fillId="0" borderId="31" xfId="0" applyFont="1" applyFill="1" applyBorder="1" applyAlignment="1">
      <alignment vertical="center" wrapText="1" shrinkToFit="1"/>
    </xf>
    <xf numFmtId="0" fontId="28" fillId="0" borderId="4" xfId="0" applyFont="1" applyFill="1" applyBorder="1" applyAlignment="1" applyProtection="1">
      <alignment vertical="center" wrapText="1"/>
    </xf>
    <xf numFmtId="0" fontId="28" fillId="0" borderId="4" xfId="0" applyFont="1" applyFill="1" applyBorder="1" applyAlignment="1" applyProtection="1">
      <alignment vertical="center"/>
    </xf>
    <xf numFmtId="189" fontId="10" fillId="0" borderId="4" xfId="0" applyNumberFormat="1" applyFont="1" applyFill="1" applyBorder="1" applyAlignment="1" applyProtection="1">
      <alignment vertical="center"/>
    </xf>
    <xf numFmtId="0" fontId="15" fillId="9" borderId="25" xfId="0" applyFont="1" applyFill="1" applyBorder="1" applyAlignment="1">
      <alignment horizontal="center" vertical="center" wrapText="1"/>
    </xf>
    <xf numFmtId="0" fontId="3" fillId="9" borderId="27" xfId="0" applyFont="1" applyFill="1" applyBorder="1" applyAlignment="1">
      <alignment horizontal="center" vertical="center"/>
    </xf>
    <xf numFmtId="0" fontId="4" fillId="0" borderId="0" xfId="0" applyFont="1" applyFill="1" applyAlignment="1">
      <alignment horizontal="left"/>
    </xf>
    <xf numFmtId="0" fontId="35" fillId="0" borderId="0" xfId="0" applyFont="1" applyFill="1" applyBorder="1" applyAlignment="1" applyProtection="1">
      <alignment vertical="center" wrapText="1"/>
    </xf>
    <xf numFmtId="0" fontId="73" fillId="3" borderId="29" xfId="0" applyFont="1" applyFill="1" applyBorder="1" applyAlignment="1" applyProtection="1">
      <alignment horizontal="center" vertical="center" wrapText="1"/>
    </xf>
    <xf numFmtId="0" fontId="35" fillId="0" borderId="4" xfId="0" applyFont="1" applyFill="1" applyBorder="1" applyAlignment="1" applyProtection="1">
      <alignment vertical="center"/>
    </xf>
    <xf numFmtId="0" fontId="35" fillId="0" borderId="21" xfId="0" applyFont="1" applyFill="1" applyBorder="1" applyAlignment="1" applyProtection="1">
      <alignment vertical="top"/>
    </xf>
    <xf numFmtId="0" fontId="35" fillId="0" borderId="21" xfId="0" applyFont="1" applyFill="1" applyBorder="1" applyAlignment="1">
      <alignment vertical="top"/>
    </xf>
    <xf numFmtId="0" fontId="35" fillId="0" borderId="0" xfId="0" applyFont="1" applyFill="1" applyBorder="1" applyAlignment="1">
      <alignment vertical="top"/>
    </xf>
    <xf numFmtId="0" fontId="7" fillId="0" borderId="0" xfId="0" applyFont="1" applyBorder="1" applyAlignment="1">
      <alignment horizontal="left" vertical="top"/>
    </xf>
    <xf numFmtId="0" fontId="4" fillId="0" borderId="16" xfId="0" applyFont="1" applyFill="1" applyBorder="1" applyAlignment="1"/>
    <xf numFmtId="180" fontId="13" fillId="0" borderId="17" xfId="0" applyNumberFormat="1" applyFont="1" applyBorder="1" applyAlignment="1">
      <alignment vertical="center" shrinkToFit="1"/>
    </xf>
    <xf numFmtId="180" fontId="13" fillId="0" borderId="17" xfId="0" applyNumberFormat="1" applyFont="1" applyBorder="1" applyAlignment="1">
      <alignment vertical="center" wrapText="1"/>
    </xf>
    <xf numFmtId="0" fontId="73" fillId="3" borderId="28" xfId="0" applyFont="1" applyFill="1" applyBorder="1" applyAlignment="1" applyProtection="1">
      <alignment horizontal="center" vertical="center" wrapText="1"/>
    </xf>
    <xf numFmtId="0" fontId="16" fillId="0" borderId="16" xfId="0" applyFont="1" applyFill="1" applyBorder="1" applyAlignment="1" applyProtection="1">
      <alignment vertical="center"/>
    </xf>
    <xf numFmtId="0" fontId="33" fillId="0" borderId="17" xfId="0" applyFont="1" applyFill="1" applyBorder="1" applyAlignment="1" applyProtection="1">
      <alignment vertical="center" wrapText="1" justifyLastLine="1"/>
    </xf>
    <xf numFmtId="0" fontId="16" fillId="0" borderId="16" xfId="0" applyFont="1" applyFill="1" applyBorder="1" applyAlignment="1" applyProtection="1"/>
    <xf numFmtId="0" fontId="4" fillId="0" borderId="0" xfId="0" applyFont="1" applyAlignment="1">
      <alignment horizontal="left"/>
    </xf>
    <xf numFmtId="0" fontId="36" fillId="0" borderId="0" xfId="0" applyFont="1" applyFill="1" applyBorder="1" applyAlignment="1" applyProtection="1">
      <alignment horizontal="left" vertical="top"/>
    </xf>
    <xf numFmtId="0" fontId="22" fillId="0" borderId="0" xfId="0" applyFont="1" applyBorder="1" applyAlignment="1">
      <alignment horizontal="center" vertical="center" shrinkToFit="1"/>
    </xf>
    <xf numFmtId="0" fontId="65" fillId="0" borderId="0" xfId="0" applyFont="1" applyBorder="1" applyAlignment="1">
      <alignment vertical="center"/>
    </xf>
    <xf numFmtId="0" fontId="21" fillId="0" borderId="0" xfId="0" applyFont="1" applyBorder="1" applyAlignment="1">
      <alignment vertical="center" shrinkToFit="1"/>
    </xf>
    <xf numFmtId="0" fontId="24" fillId="0" borderId="0" xfId="0" applyFont="1" applyBorder="1" applyAlignment="1">
      <alignment vertical="center" shrinkToFit="1"/>
    </xf>
    <xf numFmtId="0" fontId="65" fillId="0" borderId="33" xfId="0" applyFont="1" applyBorder="1" applyAlignment="1">
      <alignment vertical="center"/>
    </xf>
    <xf numFmtId="0" fontId="42" fillId="0" borderId="33" xfId="0" applyFont="1" applyBorder="1" applyAlignment="1">
      <alignment vertical="center"/>
    </xf>
    <xf numFmtId="0" fontId="42" fillId="0" borderId="34" xfId="0" applyFont="1" applyBorder="1" applyAlignment="1">
      <alignment vertical="center"/>
    </xf>
    <xf numFmtId="180" fontId="30" fillId="0" borderId="0" xfId="0" applyNumberFormat="1" applyFont="1" applyBorder="1" applyAlignment="1">
      <alignment horizontal="center" vertical="center"/>
    </xf>
    <xf numFmtId="0" fontId="21" fillId="0" borderId="35" xfId="0" applyFont="1" applyBorder="1" applyAlignment="1">
      <alignment horizontal="center" vertical="center" shrinkToFit="1"/>
    </xf>
    <xf numFmtId="0" fontId="74" fillId="0" borderId="0" xfId="0" applyFont="1"/>
    <xf numFmtId="0" fontId="74" fillId="0" borderId="0" xfId="0" applyFont="1" applyProtection="1"/>
    <xf numFmtId="0" fontId="75" fillId="0" borderId="0" xfId="0" applyFont="1" applyBorder="1" applyAlignment="1" applyProtection="1">
      <alignment horizontal="center" vertical="top"/>
    </xf>
    <xf numFmtId="0" fontId="76" fillId="0" borderId="0" xfId="0" applyFont="1" applyBorder="1" applyAlignment="1" applyProtection="1">
      <alignment vertical="top"/>
    </xf>
    <xf numFmtId="0" fontId="76" fillId="0" borderId="0" xfId="0" applyFont="1" applyBorder="1" applyAlignment="1">
      <alignment vertical="top"/>
    </xf>
    <xf numFmtId="0" fontId="76" fillId="0" borderId="21" xfId="0" applyFont="1" applyBorder="1" applyAlignment="1" applyProtection="1">
      <alignment vertical="top"/>
    </xf>
    <xf numFmtId="0" fontId="76" fillId="0" borderId="0" xfId="0" applyFont="1" applyBorder="1" applyAlignment="1" applyProtection="1"/>
    <xf numFmtId="0" fontId="76" fillId="0" borderId="0" xfId="0" applyFont="1" applyBorder="1" applyAlignment="1"/>
    <xf numFmtId="0" fontId="0" fillId="0" borderId="0" xfId="0" applyAlignment="1" applyProtection="1"/>
    <xf numFmtId="0" fontId="74" fillId="0" borderId="0" xfId="0" applyFont="1" applyAlignment="1" applyProtection="1"/>
    <xf numFmtId="0" fontId="74" fillId="0" borderId="0" xfId="0" applyFont="1" applyAlignment="1" applyProtection="1">
      <alignment horizontal="right"/>
    </xf>
    <xf numFmtId="0" fontId="74" fillId="0" borderId="0" xfId="0" applyFont="1" applyBorder="1" applyAlignment="1" applyProtection="1">
      <alignment wrapText="1"/>
    </xf>
    <xf numFmtId="0" fontId="74" fillId="0" borderId="0" xfId="0" applyFont="1" applyBorder="1" applyAlignment="1" applyProtection="1"/>
    <xf numFmtId="0" fontId="76" fillId="0" borderId="11" xfId="0" applyFont="1" applyBorder="1" applyAlignment="1" applyProtection="1">
      <alignment vertical="top"/>
    </xf>
    <xf numFmtId="0" fontId="76" fillId="0" borderId="17" xfId="0" applyFont="1" applyBorder="1" applyAlignment="1" applyProtection="1">
      <alignment vertical="top"/>
    </xf>
    <xf numFmtId="0" fontId="76" fillId="0" borderId="17" xfId="0" applyFont="1" applyBorder="1" applyAlignment="1" applyProtection="1"/>
    <xf numFmtId="0" fontId="74" fillId="0" borderId="0" xfId="0" applyFont="1" applyBorder="1" applyAlignment="1" applyProtection="1">
      <alignment horizontal="center" vertical="center"/>
    </xf>
    <xf numFmtId="0" fontId="74" fillId="0" borderId="0" xfId="0" applyFont="1" applyBorder="1" applyProtection="1"/>
    <xf numFmtId="0" fontId="79" fillId="0" borderId="0" xfId="0" applyFont="1" applyBorder="1" applyAlignment="1" applyProtection="1">
      <alignment horizontal="center" vertical="center"/>
    </xf>
    <xf numFmtId="0" fontId="74" fillId="0" borderId="0" xfId="0" applyFont="1" applyBorder="1"/>
    <xf numFmtId="0" fontId="0" fillId="0" borderId="0" xfId="0" applyBorder="1" applyAlignment="1" applyProtection="1">
      <alignment vertical="center"/>
    </xf>
    <xf numFmtId="0" fontId="74" fillId="0" borderId="0" xfId="0" applyFont="1" applyBorder="1" applyAlignment="1" applyProtection="1">
      <alignment vertical="center"/>
    </xf>
    <xf numFmtId="0" fontId="50" fillId="0" borderId="0" xfId="0" applyFont="1" applyBorder="1" applyAlignment="1" applyProtection="1"/>
    <xf numFmtId="0" fontId="76" fillId="0" borderId="0" xfId="0" applyFont="1" applyAlignment="1" applyProtection="1"/>
    <xf numFmtId="0" fontId="76" fillId="0" borderId="0" xfId="0" applyFont="1" applyBorder="1" applyAlignment="1" applyProtection="1">
      <alignment wrapText="1"/>
    </xf>
    <xf numFmtId="0" fontId="50" fillId="0" borderId="0" xfId="0" applyFont="1" applyBorder="1" applyAlignment="1" applyProtection="1">
      <alignment wrapText="1"/>
    </xf>
    <xf numFmtId="0" fontId="31" fillId="0" borderId="0" xfId="0" applyFont="1" applyBorder="1" applyAlignment="1">
      <alignment vertical="center" wrapText="1"/>
    </xf>
    <xf numFmtId="0" fontId="31" fillId="0" borderId="0" xfId="0" applyFont="1" applyBorder="1" applyAlignment="1" applyProtection="1">
      <alignment horizontal="right" vertical="center"/>
    </xf>
    <xf numFmtId="0" fontId="74" fillId="0" borderId="5" xfId="0" applyFont="1" applyBorder="1" applyAlignment="1" applyProtection="1">
      <alignment horizontal="center" vertical="center" textRotation="255"/>
    </xf>
    <xf numFmtId="0" fontId="76" fillId="0" borderId="5" xfId="0" applyFont="1" applyBorder="1" applyAlignment="1" applyProtection="1">
      <alignment horizontal="left" vertical="center"/>
    </xf>
    <xf numFmtId="0" fontId="76" fillId="0" borderId="5" xfId="0" applyFont="1" applyBorder="1" applyAlignment="1" applyProtection="1"/>
    <xf numFmtId="0" fontId="74" fillId="0" borderId="5" xfId="0" applyFont="1" applyBorder="1" applyAlignment="1" applyProtection="1"/>
    <xf numFmtId="0" fontId="76" fillId="0" borderId="5" xfId="0" applyFont="1" applyBorder="1" applyAlignment="1" applyProtection="1">
      <alignment horizontal="left" vertical="center" wrapText="1"/>
    </xf>
    <xf numFmtId="0" fontId="74" fillId="0" borderId="5" xfId="0" applyFont="1" applyBorder="1" applyProtection="1"/>
    <xf numFmtId="0" fontId="75" fillId="0" borderId="0" xfId="0" applyFont="1"/>
    <xf numFmtId="0" fontId="75" fillId="0" borderId="0" xfId="0" applyFont="1" applyBorder="1" applyAlignment="1" applyProtection="1">
      <alignment horizontal="left" vertical="center"/>
    </xf>
    <xf numFmtId="0" fontId="75" fillId="0" borderId="0" xfId="0" applyFont="1" applyBorder="1" applyAlignment="1" applyProtection="1"/>
    <xf numFmtId="0" fontId="75" fillId="0" borderId="0" xfId="0" applyFont="1" applyBorder="1" applyAlignment="1" applyProtection="1">
      <alignment vertical="top"/>
    </xf>
    <xf numFmtId="0" fontId="75" fillId="0" borderId="0" xfId="0" applyFont="1" applyProtection="1"/>
    <xf numFmtId="0" fontId="54" fillId="0" borderId="0" xfId="0" applyFont="1" applyAlignment="1" applyProtection="1">
      <alignment vertical="top"/>
    </xf>
    <xf numFmtId="0" fontId="82" fillId="0" borderId="0" xfId="0" applyFont="1" applyBorder="1" applyAlignment="1" applyProtection="1">
      <alignment wrapText="1"/>
    </xf>
    <xf numFmtId="0" fontId="83" fillId="0" borderId="0" xfId="0" applyFont="1" applyBorder="1" applyAlignment="1" applyProtection="1">
      <alignment wrapText="1"/>
    </xf>
    <xf numFmtId="0" fontId="0" fillId="0" borderId="0" xfId="0" applyAlignment="1"/>
    <xf numFmtId="0" fontId="0" fillId="0" borderId="0" xfId="0" applyAlignment="1">
      <alignment vertical="top"/>
    </xf>
    <xf numFmtId="0" fontId="74" fillId="0" borderId="0" xfId="0" applyFont="1" applyAlignment="1">
      <alignment vertical="center"/>
    </xf>
    <xf numFmtId="0" fontId="74" fillId="0" borderId="0" xfId="0" applyFont="1" applyAlignment="1">
      <alignment horizontal="center" vertical="center"/>
    </xf>
    <xf numFmtId="0" fontId="0" fillId="0" borderId="32" xfId="0" applyBorder="1" applyAlignment="1">
      <alignment horizontal="distributed" vertical="center"/>
    </xf>
    <xf numFmtId="0" fontId="0" fillId="0" borderId="16" xfId="0" applyBorder="1" applyAlignment="1">
      <alignment horizontal="distributed" vertical="center"/>
    </xf>
    <xf numFmtId="0" fontId="0" fillId="0" borderId="38" xfId="0" applyBorder="1" applyAlignment="1">
      <alignment horizontal="distributed" vertical="center"/>
    </xf>
    <xf numFmtId="0" fontId="0" fillId="0" borderId="4" xfId="0" applyBorder="1" applyAlignment="1">
      <alignment horizontal="distributed" vertical="center"/>
    </xf>
    <xf numFmtId="0" fontId="74" fillId="0" borderId="0" xfId="0" applyFont="1" applyBorder="1" applyAlignment="1">
      <alignment horizontal="center" vertical="center"/>
    </xf>
    <xf numFmtId="0" fontId="74" fillId="0" borderId="21" xfId="0" applyFont="1" applyBorder="1" applyAlignment="1">
      <alignment horizontal="center" vertical="center"/>
    </xf>
    <xf numFmtId="0" fontId="74" fillId="0" borderId="17" xfId="0" applyFont="1" applyBorder="1" applyAlignment="1">
      <alignment vertical="center"/>
    </xf>
    <xf numFmtId="0" fontId="0" fillId="0" borderId="17" xfId="0" applyBorder="1" applyAlignment="1">
      <alignment horizontal="distributed" vertical="center"/>
    </xf>
    <xf numFmtId="0" fontId="74" fillId="0" borderId="17" xfId="0" applyFont="1" applyBorder="1" applyAlignment="1">
      <alignment horizontal="center" vertical="center"/>
    </xf>
    <xf numFmtId="0" fontId="74" fillId="0" borderId="11" xfId="0" applyFont="1" applyBorder="1" applyAlignment="1">
      <alignment horizontal="center" vertical="center"/>
    </xf>
    <xf numFmtId="0" fontId="0" fillId="0" borderId="0" xfId="0" applyBorder="1" applyAlignment="1">
      <alignment horizontal="distributed" vertical="center"/>
    </xf>
    <xf numFmtId="0" fontId="0" fillId="0" borderId="39" xfId="0" applyBorder="1" applyAlignment="1">
      <alignment vertical="center" wrapText="1"/>
    </xf>
    <xf numFmtId="0" fontId="0" fillId="0" borderId="0" xfId="0" applyAlignment="1">
      <alignment vertical="center" wrapText="1"/>
    </xf>
    <xf numFmtId="0" fontId="0" fillId="0" borderId="40" xfId="0" applyBorder="1" applyAlignment="1">
      <alignment vertical="center"/>
    </xf>
    <xf numFmtId="0" fontId="0" fillId="0" borderId="41" xfId="0" applyBorder="1" applyAlignment="1">
      <alignment vertical="center" wrapText="1"/>
    </xf>
    <xf numFmtId="0" fontId="0" fillId="0" borderId="40" xfId="0" applyBorder="1" applyAlignment="1">
      <alignment vertical="center" wrapText="1"/>
    </xf>
    <xf numFmtId="0" fontId="74" fillId="0" borderId="0" xfId="0" applyFont="1" applyBorder="1" applyAlignment="1">
      <alignment vertical="center"/>
    </xf>
    <xf numFmtId="0" fontId="74" fillId="0" borderId="39" xfId="0" applyFont="1" applyBorder="1" applyAlignment="1">
      <alignment vertical="center"/>
    </xf>
    <xf numFmtId="0" fontId="0" fillId="0" borderId="42" xfId="0" applyBorder="1" applyAlignment="1">
      <alignment horizontal="distributed" vertical="center"/>
    </xf>
    <xf numFmtId="0" fontId="74" fillId="0" borderId="11" xfId="0" applyFont="1" applyBorder="1" applyAlignment="1">
      <alignment vertical="center"/>
    </xf>
    <xf numFmtId="0" fontId="0" fillId="0" borderId="43" xfId="0" applyBorder="1" applyAlignment="1">
      <alignment horizontal="distributed" vertical="center"/>
    </xf>
    <xf numFmtId="0" fontId="120" fillId="0" borderId="0" xfId="0" applyFont="1" applyBorder="1" applyAlignment="1" applyProtection="1">
      <alignment wrapText="1"/>
    </xf>
    <xf numFmtId="0" fontId="37" fillId="0" borderId="17" xfId="0" applyFont="1" applyFill="1" applyBorder="1" applyAlignment="1" applyProtection="1">
      <alignment horizontal="right" vertical="center" shrinkToFit="1"/>
      <protection locked="0"/>
    </xf>
    <xf numFmtId="0" fontId="121" fillId="0" borderId="0" xfId="0" applyFont="1"/>
    <xf numFmtId="0" fontId="16" fillId="9" borderId="0" xfId="0" applyFont="1" applyFill="1" applyBorder="1" applyAlignment="1">
      <alignment horizontal="left" vertical="center"/>
    </xf>
    <xf numFmtId="0" fontId="119" fillId="0" borderId="0" xfId="0" applyFont="1" applyFill="1" applyAlignment="1">
      <alignment vertical="center"/>
    </xf>
    <xf numFmtId="0" fontId="88" fillId="0" borderId="0" xfId="0" applyFont="1" applyFill="1" applyBorder="1" applyAlignment="1">
      <alignment vertical="center" wrapText="1"/>
    </xf>
    <xf numFmtId="0" fontId="31" fillId="3" borderId="28" xfId="0" applyFont="1" applyFill="1" applyBorder="1" applyAlignment="1">
      <alignment horizontal="center" vertical="center" wrapText="1"/>
    </xf>
    <xf numFmtId="0" fontId="122" fillId="0" borderId="0" xfId="0" applyFont="1" applyFill="1" applyAlignment="1">
      <alignment vertical="center"/>
    </xf>
    <xf numFmtId="0" fontId="6" fillId="3" borderId="44" xfId="0" applyFont="1" applyFill="1" applyBorder="1" applyAlignment="1">
      <alignment horizontal="center" vertical="center" wrapText="1"/>
    </xf>
    <xf numFmtId="0" fontId="17" fillId="11" borderId="0" xfId="0" applyFont="1" applyFill="1" applyAlignment="1">
      <alignment vertical="center"/>
    </xf>
    <xf numFmtId="0" fontId="3" fillId="11" borderId="0" xfId="0" applyFont="1" applyFill="1" applyAlignment="1">
      <alignment vertical="center"/>
    </xf>
    <xf numFmtId="0" fontId="31" fillId="3" borderId="4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3" fillId="0" borderId="0" xfId="0" applyFont="1" applyBorder="1" applyAlignment="1">
      <alignment horizontal="left" vertical="center" indent="1"/>
    </xf>
    <xf numFmtId="0" fontId="3" fillId="9" borderId="2" xfId="0" applyFont="1" applyFill="1" applyBorder="1" applyAlignment="1">
      <alignment horizontal="center" vertical="center" shrinkToFit="1"/>
    </xf>
    <xf numFmtId="0" fontId="3" fillId="9" borderId="2" xfId="0" applyFont="1" applyFill="1" applyBorder="1" applyAlignment="1">
      <alignment horizontal="center" vertical="center"/>
    </xf>
    <xf numFmtId="0" fontId="17" fillId="0" borderId="0" xfId="0" applyFont="1" applyAlignment="1">
      <alignment vertical="center"/>
    </xf>
    <xf numFmtId="0" fontId="0" fillId="0" borderId="0" xfId="0" applyFill="1" applyAlignment="1">
      <alignment horizontal="left" vertical="center"/>
    </xf>
    <xf numFmtId="0" fontId="31" fillId="0" borderId="0" xfId="0" applyFont="1" applyFill="1" applyAlignment="1">
      <alignment horizontal="left" vertical="center"/>
    </xf>
    <xf numFmtId="0" fontId="7" fillId="0" borderId="0" xfId="0" applyFont="1" applyFill="1" applyAlignment="1">
      <alignment vertical="center"/>
    </xf>
    <xf numFmtId="0" fontId="74" fillId="0" borderId="21" xfId="0" quotePrefix="1" applyFont="1" applyBorder="1" applyAlignment="1">
      <alignment horizontal="center" vertical="top"/>
    </xf>
    <xf numFmtId="0" fontId="74" fillId="0" borderId="0" xfId="0" applyFont="1" applyAlignment="1">
      <alignment horizontal="center" vertical="top"/>
    </xf>
    <xf numFmtId="0" fontId="33" fillId="0" borderId="17" xfId="0" applyFont="1" applyFill="1" applyBorder="1" applyAlignment="1" applyProtection="1">
      <alignment justifyLastLine="1"/>
    </xf>
    <xf numFmtId="0" fontId="60" fillId="0" borderId="0" xfId="0" applyFont="1" applyBorder="1" applyAlignment="1">
      <alignment vertical="center" wrapText="1"/>
    </xf>
    <xf numFmtId="0" fontId="123" fillId="0" borderId="0" xfId="0" applyFont="1" applyAlignment="1"/>
    <xf numFmtId="0" fontId="123" fillId="0" borderId="0" xfId="0" applyFont="1" applyAlignment="1">
      <alignment vertical="top"/>
    </xf>
    <xf numFmtId="0" fontId="0" fillId="0" borderId="46" xfId="0" applyBorder="1" applyAlignment="1"/>
    <xf numFmtId="0" fontId="74" fillId="0" borderId="41" xfId="0" applyFont="1" applyBorder="1" applyAlignment="1">
      <alignment vertical="center"/>
    </xf>
    <xf numFmtId="0" fontId="4" fillId="0" borderId="17" xfId="0" applyFont="1" applyFill="1" applyBorder="1" applyAlignment="1"/>
    <xf numFmtId="0" fontId="3" fillId="0" borderId="17" xfId="0" applyFont="1" applyFill="1" applyBorder="1" applyAlignment="1">
      <alignment horizontal="center" vertical="center" shrinkToFit="1"/>
    </xf>
    <xf numFmtId="0" fontId="3" fillId="0" borderId="17" xfId="0" applyFont="1" applyFill="1" applyBorder="1" applyAlignment="1">
      <alignment horizontal="center" vertical="center"/>
    </xf>
    <xf numFmtId="0" fontId="6"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6" fillId="9" borderId="32" xfId="0" applyFont="1" applyFill="1" applyBorder="1" applyAlignment="1">
      <alignment horizontal="center" vertical="center" shrinkToFit="1"/>
    </xf>
    <xf numFmtId="0" fontId="10" fillId="9" borderId="32"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65" fillId="0" borderId="33" xfId="0" applyFont="1" applyBorder="1" applyAlignment="1">
      <alignment vertical="center" shrinkToFit="1"/>
    </xf>
    <xf numFmtId="49" fontId="42" fillId="6" borderId="0" xfId="0" applyNumberFormat="1" applyFont="1" applyFill="1" applyAlignment="1" applyProtection="1">
      <alignment vertical="center"/>
    </xf>
    <xf numFmtId="0" fontId="91" fillId="0" borderId="0" xfId="0" applyFont="1" applyAlignment="1">
      <alignment horizontal="left" vertical="center"/>
    </xf>
    <xf numFmtId="0" fontId="91" fillId="0" borderId="0" xfId="0" applyFont="1" applyAlignment="1">
      <alignment vertical="center"/>
    </xf>
    <xf numFmtId="0" fontId="91" fillId="0" borderId="0" xfId="0" applyFont="1" applyAlignment="1">
      <alignment horizontal="distributed" vertical="center"/>
    </xf>
    <xf numFmtId="0" fontId="44" fillId="0" borderId="0" xfId="0" applyFont="1" applyAlignment="1">
      <alignment vertical="center"/>
    </xf>
    <xf numFmtId="0" fontId="54" fillId="0" borderId="0" xfId="0" applyFont="1" applyAlignment="1">
      <alignment vertical="center"/>
    </xf>
    <xf numFmtId="0" fontId="16" fillId="0" borderId="0" xfId="0" applyFont="1" applyFill="1" applyBorder="1" applyAlignment="1" applyProtection="1"/>
    <xf numFmtId="0" fontId="16" fillId="0" borderId="17" xfId="0" applyFont="1" applyFill="1" applyBorder="1" applyAlignment="1" applyProtection="1"/>
    <xf numFmtId="0" fontId="43" fillId="4" borderId="18" xfId="3" applyFont="1" applyFill="1" applyBorder="1" applyAlignment="1" applyProtection="1"/>
    <xf numFmtId="0" fontId="0" fillId="0" borderId="0" xfId="0" applyProtection="1"/>
    <xf numFmtId="0" fontId="92" fillId="0" borderId="0" xfId="0" applyFont="1" applyAlignment="1" applyProtection="1">
      <alignment vertical="center"/>
    </xf>
    <xf numFmtId="0" fontId="0" fillId="0" borderId="0" xfId="0" applyAlignment="1" applyProtection="1">
      <alignment vertical="center"/>
    </xf>
    <xf numFmtId="0" fontId="91" fillId="0" borderId="0" xfId="0" applyFont="1" applyAlignment="1" applyProtection="1">
      <alignment horizontal="justify" vertical="center"/>
    </xf>
    <xf numFmtId="0" fontId="91" fillId="0" borderId="0" xfId="0" applyFont="1" applyAlignment="1" applyProtection="1">
      <alignment horizontal="right" vertical="center"/>
    </xf>
    <xf numFmtId="0" fontId="94" fillId="0" borderId="0" xfId="0" applyFont="1" applyAlignment="1" applyProtection="1">
      <alignment horizontal="left" vertical="center"/>
    </xf>
    <xf numFmtId="0" fontId="91" fillId="0" borderId="0" xfId="0" applyFont="1" applyAlignment="1" applyProtection="1">
      <alignment horizontal="left" vertical="center"/>
    </xf>
    <xf numFmtId="0" fontId="91" fillId="0" borderId="0" xfId="0" applyFont="1" applyAlignment="1" applyProtection="1">
      <alignment horizontal="distributed" vertical="center"/>
    </xf>
    <xf numFmtId="0" fontId="91" fillId="0" borderId="0" xfId="0" applyFont="1" applyAlignment="1" applyProtection="1">
      <alignment vertical="center"/>
    </xf>
    <xf numFmtId="0" fontId="124" fillId="0" borderId="0" xfId="0" applyFont="1" applyAlignment="1" applyProtection="1">
      <alignment vertical="center"/>
    </xf>
    <xf numFmtId="0" fontId="91" fillId="0" borderId="0" xfId="0" applyFont="1" applyAlignment="1" applyProtection="1">
      <alignment horizontal="distributed" vertical="center" wrapText="1"/>
    </xf>
    <xf numFmtId="0" fontId="93" fillId="0" borderId="0" xfId="0" applyFont="1" applyAlignment="1" applyProtection="1">
      <alignment horizontal="center" vertical="center"/>
    </xf>
    <xf numFmtId="0" fontId="94" fillId="0" borderId="0" xfId="0" applyFont="1" applyAlignment="1" applyProtection="1">
      <alignment horizontal="justify" vertical="center"/>
    </xf>
    <xf numFmtId="0" fontId="125" fillId="0" borderId="0" xfId="0" applyFont="1" applyAlignment="1" applyProtection="1">
      <alignment vertical="center"/>
    </xf>
    <xf numFmtId="0" fontId="9" fillId="0" borderId="0" xfId="0" applyFont="1" applyAlignment="1">
      <alignment vertical="center"/>
    </xf>
    <xf numFmtId="0" fontId="121" fillId="0" borderId="0" xfId="0" applyFont="1" applyAlignment="1">
      <alignment vertical="top"/>
    </xf>
    <xf numFmtId="0" fontId="74" fillId="0" borderId="0" xfId="0" applyFont="1" applyProtection="1">
      <protection locked="0"/>
    </xf>
    <xf numFmtId="0" fontId="94" fillId="0" borderId="0" xfId="0" applyFont="1" applyAlignment="1">
      <alignment horizontal="right" vertical="center"/>
    </xf>
    <xf numFmtId="0" fontId="95" fillId="0" borderId="0" xfId="0" applyFont="1" applyAlignment="1">
      <alignment vertical="center"/>
    </xf>
    <xf numFmtId="0" fontId="126" fillId="0" borderId="0" xfId="0" applyFont="1" applyAlignment="1">
      <alignment vertical="center"/>
    </xf>
    <xf numFmtId="0" fontId="127" fillId="0" borderId="0" xfId="0" applyFont="1" applyAlignment="1">
      <alignment vertical="center"/>
    </xf>
    <xf numFmtId="0" fontId="128" fillId="0" borderId="0" xfId="0" applyFont="1" applyAlignment="1" applyProtection="1">
      <alignment vertical="center"/>
    </xf>
    <xf numFmtId="0" fontId="16" fillId="2" borderId="0" xfId="0" applyFont="1" applyFill="1" applyBorder="1" applyAlignment="1" applyProtection="1">
      <alignment vertical="center"/>
    </xf>
    <xf numFmtId="0" fontId="129" fillId="0" borderId="0" xfId="0" applyFont="1" applyFill="1" applyAlignment="1">
      <alignment horizontal="right" vertical="center"/>
    </xf>
    <xf numFmtId="0" fontId="90" fillId="0" borderId="0" xfId="0" applyFont="1" applyFill="1" applyAlignment="1" applyProtection="1">
      <alignment horizontal="left" vertical="center" indent="1"/>
    </xf>
    <xf numFmtId="0" fontId="130" fillId="0" borderId="0" xfId="0" applyFont="1" applyFill="1" applyBorder="1" applyAlignment="1" applyProtection="1">
      <alignment horizontal="center" vertical="center" wrapText="1"/>
    </xf>
    <xf numFmtId="0" fontId="100" fillId="0" borderId="0" xfId="0" applyFont="1" applyBorder="1" applyAlignment="1">
      <alignment horizontal="left" vertical="center"/>
    </xf>
    <xf numFmtId="0" fontId="101" fillId="0" borderId="0" xfId="0" applyFont="1" applyFill="1" applyBorder="1" applyAlignment="1">
      <alignment vertical="center"/>
    </xf>
    <xf numFmtId="0" fontId="102" fillId="0" borderId="0" xfId="0" applyFont="1" applyAlignment="1">
      <alignment vertical="center"/>
    </xf>
    <xf numFmtId="0" fontId="103" fillId="0" borderId="0" xfId="0" applyFont="1" applyFill="1" applyBorder="1" applyAlignment="1">
      <alignment vertical="center"/>
    </xf>
    <xf numFmtId="0" fontId="130" fillId="0" borderId="21" xfId="0" applyFont="1" applyFill="1" applyBorder="1" applyAlignment="1" applyProtection="1">
      <alignment vertical="center"/>
    </xf>
    <xf numFmtId="0" fontId="131" fillId="0" borderId="0" xfId="0" applyFont="1" applyAlignment="1">
      <alignment vertical="center"/>
    </xf>
    <xf numFmtId="0" fontId="132" fillId="0" borderId="0" xfId="0" applyFont="1" applyAlignment="1" applyProtection="1">
      <alignment horizontal="right" vertical="top"/>
    </xf>
    <xf numFmtId="0" fontId="3" fillId="0" borderId="0" xfId="0" applyFont="1" applyBorder="1" applyAlignment="1">
      <alignment vertical="distributed" wrapText="1"/>
    </xf>
    <xf numFmtId="0" fontId="75" fillId="0" borderId="0" xfId="0" applyFont="1" applyBorder="1" applyAlignment="1" applyProtection="1">
      <alignment vertical="center"/>
    </xf>
    <xf numFmtId="0" fontId="78" fillId="0" borderId="0" xfId="0" applyFont="1" applyAlignment="1">
      <alignment horizontal="left" vertical="center"/>
    </xf>
    <xf numFmtId="0" fontId="104" fillId="0" borderId="0" xfId="0" applyFont="1" applyAlignment="1">
      <alignment horizontal="left"/>
    </xf>
    <xf numFmtId="185" fontId="50" fillId="0" borderId="48" xfId="0" applyNumberFormat="1" applyFont="1" applyBorder="1" applyAlignment="1">
      <alignment horizontal="center" vertical="center" wrapText="1"/>
    </xf>
    <xf numFmtId="180" fontId="50" fillId="0" borderId="28" xfId="0" applyNumberFormat="1" applyFont="1" applyBorder="1" applyAlignment="1">
      <alignment horizontal="center" vertical="center" wrapText="1"/>
    </xf>
    <xf numFmtId="185" fontId="50" fillId="0" borderId="49" xfId="0" applyNumberFormat="1" applyFont="1" applyBorder="1" applyAlignment="1">
      <alignment horizontal="center" vertical="center" wrapText="1"/>
    </xf>
    <xf numFmtId="180" fontId="50" fillId="0" borderId="29" xfId="0" applyNumberFormat="1" applyFont="1" applyBorder="1" applyAlignment="1">
      <alignment horizontal="center" vertical="center" wrapText="1"/>
    </xf>
    <xf numFmtId="185" fontId="50" fillId="0" borderId="50" xfId="0" applyNumberFormat="1" applyFont="1" applyBorder="1" applyAlignment="1">
      <alignment horizontal="center" vertical="center" wrapText="1"/>
    </xf>
    <xf numFmtId="180" fontId="50" fillId="0" borderId="14" xfId="0" applyNumberFormat="1" applyFont="1" applyBorder="1" applyAlignment="1">
      <alignment horizontal="center" vertical="center" wrapText="1"/>
    </xf>
    <xf numFmtId="0" fontId="50" fillId="9" borderId="2" xfId="0" applyFont="1" applyFill="1" applyBorder="1" applyAlignment="1">
      <alignment horizontal="center" vertical="center" wrapText="1"/>
    </xf>
    <xf numFmtId="0" fontId="117" fillId="0" borderId="0" xfId="0" applyFont="1" applyFill="1" applyAlignment="1" applyProtection="1">
      <alignment vertical="center"/>
    </xf>
    <xf numFmtId="0" fontId="50" fillId="0" borderId="2"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10" fillId="9" borderId="52" xfId="0" applyFont="1" applyFill="1" applyBorder="1" applyAlignment="1">
      <alignment horizontal="center" vertical="center" shrinkToFit="1"/>
    </xf>
    <xf numFmtId="0" fontId="3" fillId="9" borderId="53" xfId="0" applyFont="1" applyFill="1" applyBorder="1" applyAlignment="1">
      <alignment horizontal="center" vertical="center"/>
    </xf>
    <xf numFmtId="0" fontId="10" fillId="9" borderId="54" xfId="0" applyFont="1" applyFill="1" applyBorder="1" applyAlignment="1">
      <alignment horizontal="distributed" vertical="center" justifyLastLine="1"/>
    </xf>
    <xf numFmtId="185" fontId="133" fillId="0" borderId="0" xfId="0" applyNumberFormat="1" applyFont="1" applyFill="1" applyBorder="1" applyAlignment="1">
      <alignment vertical="center"/>
    </xf>
    <xf numFmtId="185" fontId="133" fillId="0" borderId="0" xfId="0" applyNumberFormat="1" applyFont="1" applyAlignment="1">
      <alignment vertical="center"/>
    </xf>
    <xf numFmtId="185" fontId="133" fillId="0" borderId="0" xfId="0" applyNumberFormat="1" applyFont="1" applyAlignment="1">
      <alignment horizontal="left" vertical="center"/>
    </xf>
    <xf numFmtId="0" fontId="3" fillId="13" borderId="2" xfId="0" applyFont="1" applyFill="1" applyBorder="1" applyAlignment="1" applyProtection="1">
      <alignment vertical="center"/>
    </xf>
    <xf numFmtId="0" fontId="74" fillId="0" borderId="55" xfId="0" applyFont="1" applyBorder="1" applyAlignment="1">
      <alignment vertical="center"/>
    </xf>
    <xf numFmtId="0" fontId="74" fillId="0" borderId="4" xfId="0" applyFont="1" applyBorder="1" applyAlignment="1">
      <alignment vertical="center"/>
    </xf>
    <xf numFmtId="0" fontId="74" fillId="0" borderId="0" xfId="0" applyFont="1" applyAlignment="1">
      <alignment horizontal="left" vertical="center"/>
    </xf>
    <xf numFmtId="0" fontId="111" fillId="0" borderId="0" xfId="0" applyFont="1" applyAlignment="1">
      <alignment horizontal="left" vertical="center"/>
    </xf>
    <xf numFmtId="0" fontId="112" fillId="0" borderId="0" xfId="0" applyFont="1" applyBorder="1" applyAlignment="1" applyProtection="1">
      <alignment vertical="top"/>
    </xf>
    <xf numFmtId="0" fontId="69" fillId="0" borderId="0" xfId="0" applyFont="1" applyBorder="1" applyAlignment="1" applyProtection="1">
      <alignment vertical="top"/>
    </xf>
    <xf numFmtId="0" fontId="112" fillId="0" borderId="0" xfId="0" applyFont="1" applyBorder="1" applyAlignment="1" applyProtection="1">
      <alignment horizontal="left" vertical="center"/>
    </xf>
    <xf numFmtId="0" fontId="112" fillId="0" borderId="0" xfId="0" applyFont="1" applyBorder="1" applyAlignment="1" applyProtection="1">
      <alignment vertical="center"/>
    </xf>
    <xf numFmtId="0" fontId="112" fillId="0" borderId="0" xfId="0" applyFont="1" applyAlignment="1">
      <alignment vertical="center"/>
    </xf>
    <xf numFmtId="0" fontId="76" fillId="0" borderId="4" xfId="0" applyFont="1" applyFill="1" applyBorder="1" applyAlignment="1">
      <alignment vertical="center"/>
    </xf>
    <xf numFmtId="0" fontId="0" fillId="0" borderId="11" xfId="0" applyBorder="1" applyAlignment="1">
      <alignment horizontal="distributed" vertical="center"/>
    </xf>
    <xf numFmtId="0" fontId="76" fillId="0" borderId="17" xfId="0" applyFont="1" applyFill="1" applyBorder="1" applyAlignment="1">
      <alignment vertical="center"/>
    </xf>
    <xf numFmtId="0" fontId="74" fillId="0" borderId="17" xfId="0" applyFont="1" applyBorder="1" applyAlignment="1">
      <alignment vertical="center" wrapText="1"/>
    </xf>
    <xf numFmtId="0" fontId="79" fillId="0" borderId="0" xfId="0" applyFont="1" applyBorder="1" applyAlignment="1" applyProtection="1">
      <alignment horizontal="left" vertical="top"/>
    </xf>
    <xf numFmtId="0" fontId="10" fillId="0" borderId="0" xfId="0" applyFont="1" applyBorder="1" applyAlignment="1"/>
    <xf numFmtId="0" fontId="76" fillId="0" borderId="6" xfId="0" applyFont="1" applyBorder="1" applyAlignment="1" applyProtection="1">
      <alignment vertical="center"/>
    </xf>
    <xf numFmtId="0" fontId="78" fillId="0" borderId="0" xfId="0" applyFont="1" applyAlignment="1" applyProtection="1">
      <alignment vertical="center" shrinkToFit="1"/>
    </xf>
    <xf numFmtId="0" fontId="96" fillId="0" borderId="0" xfId="0" applyFont="1" applyAlignment="1" applyProtection="1">
      <alignment vertical="center" shrinkToFit="1"/>
    </xf>
    <xf numFmtId="0" fontId="74" fillId="0" borderId="0" xfId="0" applyFont="1" applyAlignment="1" applyProtection="1">
      <alignment vertical="center" wrapText="1"/>
    </xf>
    <xf numFmtId="0" fontId="74" fillId="0" borderId="0" xfId="0" applyFont="1" applyAlignment="1" applyProtection="1">
      <alignment vertical="center" shrinkToFit="1"/>
    </xf>
    <xf numFmtId="0" fontId="74" fillId="0" borderId="0" xfId="0" applyFont="1" applyAlignment="1" applyProtection="1">
      <alignment vertical="center" wrapText="1" shrinkToFit="1"/>
    </xf>
    <xf numFmtId="0" fontId="12" fillId="0" borderId="0" xfId="0" applyFont="1" applyAlignment="1">
      <alignment vertical="distributed" wrapText="1"/>
    </xf>
    <xf numFmtId="0" fontId="123" fillId="0" borderId="0" xfId="0" applyFont="1" applyAlignment="1">
      <alignment vertical="center"/>
    </xf>
    <xf numFmtId="0" fontId="118" fillId="0" borderId="0" xfId="0" applyFont="1" applyFill="1" applyAlignment="1" applyProtection="1">
      <alignment horizontal="left" vertical="center"/>
    </xf>
    <xf numFmtId="0" fontId="9" fillId="2" borderId="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3" fillId="0" borderId="0" xfId="0" applyFont="1" applyAlignment="1" applyProtection="1">
      <alignment vertical="center"/>
      <protection locked="0"/>
    </xf>
    <xf numFmtId="49" fontId="42" fillId="0" borderId="0" xfId="0" applyNumberFormat="1" applyFont="1" applyFill="1" applyAlignment="1" applyProtection="1">
      <alignment vertical="center"/>
    </xf>
    <xf numFmtId="0" fontId="0" fillId="0" borderId="0" xfId="0"/>
    <xf numFmtId="0" fontId="151" fillId="0" borderId="0" xfId="0" applyFont="1" applyAlignment="1" applyProtection="1">
      <alignment vertical="center"/>
    </xf>
    <xf numFmtId="0" fontId="107" fillId="0" borderId="0" xfId="0" applyFont="1" applyBorder="1" applyAlignment="1">
      <alignment vertical="center"/>
    </xf>
    <xf numFmtId="0" fontId="0" fillId="0" borderId="0" xfId="0" applyBorder="1"/>
    <xf numFmtId="0" fontId="3" fillId="18" borderId="102" xfId="0" applyFont="1" applyFill="1" applyBorder="1" applyAlignment="1">
      <alignment vertical="center"/>
    </xf>
    <xf numFmtId="0" fontId="3" fillId="0" borderId="103" xfId="0" applyFont="1" applyBorder="1" applyAlignment="1" applyProtection="1">
      <alignment vertical="center"/>
      <protection locked="0"/>
    </xf>
    <xf numFmtId="0" fontId="3" fillId="0" borderId="104" xfId="0" applyFont="1" applyBorder="1" applyAlignment="1" applyProtection="1">
      <alignment vertical="center"/>
      <protection locked="0"/>
    </xf>
    <xf numFmtId="0" fontId="3" fillId="18" borderId="113" xfId="0" applyFont="1" applyFill="1" applyBorder="1" applyAlignment="1">
      <alignment vertical="center"/>
    </xf>
    <xf numFmtId="0" fontId="3" fillId="17" borderId="113" xfId="0" applyFont="1" applyFill="1" applyBorder="1" applyAlignment="1" applyProtection="1">
      <alignment vertical="center"/>
      <protection locked="0"/>
    </xf>
    <xf numFmtId="0" fontId="3" fillId="17" borderId="113" xfId="0" applyFont="1" applyFill="1" applyBorder="1" applyAlignment="1">
      <alignment vertical="center"/>
    </xf>
    <xf numFmtId="0" fontId="3" fillId="17" borderId="114" xfId="0" applyFont="1" applyFill="1" applyBorder="1" applyAlignment="1">
      <alignment vertical="center"/>
    </xf>
    <xf numFmtId="0" fontId="3" fillId="18" borderId="114" xfId="0" applyFont="1" applyFill="1" applyBorder="1" applyAlignment="1" applyProtection="1">
      <alignment vertical="center"/>
      <protection locked="0"/>
    </xf>
    <xf numFmtId="0" fontId="69" fillId="0" borderId="33"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7" fillId="0" borderId="0" xfId="0" applyFont="1" applyBorder="1" applyAlignment="1"/>
    <xf numFmtId="0" fontId="3" fillId="0" borderId="0" xfId="0" applyFont="1" applyAlignment="1">
      <alignment vertical="center" wrapText="1"/>
    </xf>
    <xf numFmtId="0" fontId="69" fillId="18" borderId="113" xfId="0" applyFont="1" applyFill="1" applyBorder="1" applyAlignment="1">
      <alignment horizontal="center"/>
    </xf>
    <xf numFmtId="0" fontId="156" fillId="0" borderId="0" xfId="0" applyFont="1" applyBorder="1" applyAlignment="1" applyProtection="1">
      <alignment horizontal="left" vertical="center" indent="3"/>
    </xf>
    <xf numFmtId="0" fontId="69" fillId="0" borderId="0" xfId="0" applyFont="1" applyBorder="1" applyAlignment="1" applyProtection="1">
      <alignment vertical="center"/>
    </xf>
    <xf numFmtId="0" fontId="157"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97" xfId="0" applyFont="1" applyBorder="1" applyAlignment="1" applyProtection="1">
      <alignment vertical="center"/>
    </xf>
    <xf numFmtId="0" fontId="158" fillId="0" borderId="0" xfId="0" applyFont="1" applyBorder="1" applyAlignment="1" applyProtection="1">
      <alignment horizontal="left" vertical="center" indent="1"/>
    </xf>
    <xf numFmtId="0" fontId="157" fillId="0" borderId="97" xfId="0" applyFont="1" applyBorder="1" applyAlignment="1" applyProtection="1">
      <alignment horizontal="right" vertical="center"/>
    </xf>
    <xf numFmtId="0" fontId="69" fillId="0" borderId="69" xfId="0" applyFont="1" applyBorder="1" applyAlignment="1" applyProtection="1">
      <alignment vertical="center"/>
    </xf>
    <xf numFmtId="0" fontId="158" fillId="0" borderId="0" xfId="0" applyFont="1" applyBorder="1" applyAlignment="1" applyProtection="1">
      <alignment horizontal="left" vertical="center" indent="3"/>
    </xf>
    <xf numFmtId="0" fontId="4" fillId="0" borderId="0" xfId="0" applyFont="1" applyFill="1" applyBorder="1" applyAlignment="1"/>
    <xf numFmtId="0" fontId="56" fillId="0" borderId="0" xfId="0" applyNumberFormat="1" applyFont="1" applyFill="1" applyBorder="1" applyAlignment="1">
      <alignment horizontal="center" vertical="center" wrapText="1" shrinkToFit="1"/>
    </xf>
    <xf numFmtId="0" fontId="74" fillId="12" borderId="16" xfId="0" applyFont="1" applyFill="1" applyBorder="1" applyAlignment="1">
      <alignment horizontal="center" vertical="center"/>
    </xf>
    <xf numFmtId="0" fontId="74" fillId="12" borderId="32" xfId="0" applyFont="1" applyFill="1" applyBorder="1" applyAlignment="1">
      <alignment horizontal="center"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6" fillId="2" borderId="7" xfId="0" applyFont="1" applyFill="1" applyBorder="1" applyAlignment="1">
      <alignment vertical="center" wrapText="1" shrinkToFit="1"/>
    </xf>
    <xf numFmtId="0" fontId="12" fillId="2" borderId="56" xfId="0" applyFont="1" applyFill="1" applyBorder="1" applyAlignment="1">
      <alignment horizontal="center" vertical="center" wrapText="1" shrinkToFit="1"/>
    </xf>
    <xf numFmtId="189" fontId="10" fillId="0" borderId="0" xfId="0" applyNumberFormat="1" applyFont="1" applyFill="1" applyBorder="1" applyAlignment="1" applyProtection="1">
      <alignment vertical="center"/>
    </xf>
    <xf numFmtId="0" fontId="6" fillId="0" borderId="0" xfId="0" applyFont="1" applyFill="1" applyBorder="1" applyAlignment="1" applyProtection="1">
      <alignment vertical="center" shrinkToFit="1"/>
    </xf>
    <xf numFmtId="0" fontId="15" fillId="0" borderId="0" xfId="0" applyFont="1" applyFill="1" applyBorder="1" applyAlignment="1" applyProtection="1">
      <alignment horizontal="center" vertical="center" wrapText="1"/>
    </xf>
    <xf numFmtId="0" fontId="0" fillId="0" borderId="0" xfId="0" applyBorder="1" applyAlignment="1" applyProtection="1">
      <alignment vertical="center" wrapText="1"/>
    </xf>
    <xf numFmtId="0" fontId="69" fillId="17" borderId="113" xfId="0" applyFont="1" applyFill="1" applyBorder="1" applyAlignment="1" applyProtection="1">
      <alignment horizontal="center"/>
    </xf>
    <xf numFmtId="0" fontId="3" fillId="5" borderId="2" xfId="0" applyFont="1" applyFill="1" applyBorder="1" applyAlignment="1" applyProtection="1">
      <alignment vertical="center"/>
    </xf>
    <xf numFmtId="0" fontId="3" fillId="12" borderId="0" xfId="0" applyFont="1" applyFill="1" applyAlignment="1" applyProtection="1">
      <alignment horizontal="center" vertical="center"/>
    </xf>
    <xf numFmtId="0" fontId="3" fillId="0" borderId="17" xfId="0" applyFont="1" applyFill="1" applyBorder="1" applyAlignment="1" applyProtection="1">
      <alignment vertical="center"/>
    </xf>
    <xf numFmtId="0" fontId="3" fillId="0" borderId="17" xfId="0" applyFont="1" applyBorder="1" applyAlignment="1"/>
    <xf numFmtId="178" fontId="3" fillId="0" borderId="2" xfId="0" applyNumberFormat="1"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183" fontId="3" fillId="0" borderId="0" xfId="0" applyNumberFormat="1" applyFont="1" applyAlignment="1">
      <alignment vertical="center" shrinkToFit="1"/>
    </xf>
    <xf numFmtId="0" fontId="0" fillId="0" borderId="0" xfId="0" applyAlignment="1" applyProtection="1">
      <alignment horizontal="left" vertical="center"/>
      <protection locked="0"/>
    </xf>
    <xf numFmtId="0" fontId="34" fillId="0" borderId="0" xfId="0" applyFont="1" applyFill="1" applyBorder="1" applyAlignment="1" applyProtection="1">
      <alignment wrapText="1"/>
    </xf>
    <xf numFmtId="0" fontId="34" fillId="0" borderId="0" xfId="0" applyFont="1" applyFill="1" applyBorder="1" applyAlignment="1" applyProtection="1"/>
    <xf numFmtId="57" fontId="12" fillId="0" borderId="36" xfId="0" applyNumberFormat="1" applyFont="1" applyBorder="1" applyAlignment="1" applyProtection="1">
      <alignment horizontal="center" vertical="center" wrapText="1"/>
      <protection locked="0"/>
    </xf>
    <xf numFmtId="57" fontId="12" fillId="0" borderId="37" xfId="0" applyNumberFormat="1" applyFont="1" applyBorder="1" applyAlignment="1" applyProtection="1">
      <alignment horizontal="center" vertical="center" wrapText="1"/>
      <protection locked="0"/>
    </xf>
    <xf numFmtId="49" fontId="3" fillId="0" borderId="2" xfId="0" applyNumberFormat="1" applyFont="1" applyFill="1" applyBorder="1" applyAlignment="1" applyProtection="1">
      <alignment vertical="center"/>
      <protection locked="0"/>
    </xf>
    <xf numFmtId="0" fontId="0" fillId="0" borderId="0" xfId="0" applyAlignment="1" applyProtection="1">
      <alignment vertical="center" shrinkToFit="1"/>
      <protection locked="0"/>
    </xf>
    <xf numFmtId="0" fontId="0" fillId="0" borderId="0" xfId="0" applyAlignment="1">
      <alignment vertical="center"/>
    </xf>
    <xf numFmtId="183" fontId="3" fillId="0" borderId="0" xfId="0" applyNumberFormat="1" applyFont="1" applyAlignment="1">
      <alignment horizontal="left" vertical="center" indent="1"/>
    </xf>
    <xf numFmtId="0" fontId="3" fillId="0" borderId="0" xfId="0" applyFont="1" applyAlignment="1" applyProtection="1">
      <alignment vertical="center" shrinkToFit="1"/>
      <protection locked="0"/>
    </xf>
    <xf numFmtId="0" fontId="167" fillId="0" borderId="0" xfId="0" applyFont="1" applyAlignment="1">
      <alignment horizontal="left" vertical="center"/>
    </xf>
    <xf numFmtId="0" fontId="0" fillId="0" borderId="0" xfId="0" applyAlignment="1" applyProtection="1">
      <alignment vertical="center" shrinkToFit="1"/>
    </xf>
    <xf numFmtId="0" fontId="70"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97" xfId="0" applyFont="1" applyBorder="1" applyAlignment="1" applyProtection="1">
      <alignment vertical="center"/>
      <protection locked="0"/>
    </xf>
    <xf numFmtId="0" fontId="3" fillId="0" borderId="0" xfId="0" applyFont="1" applyBorder="1" applyAlignment="1" applyProtection="1">
      <alignment horizontal="left" vertical="center" indent="1"/>
      <protection locked="0"/>
    </xf>
    <xf numFmtId="0" fontId="157" fillId="0" borderId="0" xfId="0" applyFont="1" applyBorder="1" applyAlignment="1" applyProtection="1">
      <alignment vertical="center"/>
      <protection locked="0"/>
    </xf>
    <xf numFmtId="0" fontId="69" fillId="0" borderId="0" xfId="0" applyFont="1" applyBorder="1" applyAlignment="1" applyProtection="1">
      <alignment horizontal="right" vertical="center"/>
      <protection locked="0"/>
    </xf>
    <xf numFmtId="0" fontId="74" fillId="0" borderId="0" xfId="0" applyFont="1" applyAlignment="1" applyProtection="1">
      <alignment vertical="center"/>
      <protection locked="0"/>
    </xf>
    <xf numFmtId="0" fontId="69" fillId="0" borderId="0" xfId="0" applyFont="1" applyBorder="1" applyAlignment="1" applyProtection="1">
      <alignment vertical="center"/>
      <protection locked="0"/>
    </xf>
    <xf numFmtId="0" fontId="157" fillId="0" borderId="0" xfId="0" applyFont="1" applyAlignment="1" applyProtection="1">
      <alignment vertical="center"/>
    </xf>
    <xf numFmtId="0" fontId="157" fillId="0" borderId="0" xfId="0" applyFont="1" applyBorder="1" applyAlignment="1" applyProtection="1">
      <alignment horizontal="left" vertical="center" indent="1"/>
    </xf>
    <xf numFmtId="0" fontId="112" fillId="0" borderId="97" xfId="0" applyFont="1" applyBorder="1" applyAlignment="1" applyProtection="1">
      <alignment horizontal="right" vertical="center"/>
    </xf>
    <xf numFmtId="0" fontId="10" fillId="0" borderId="44" xfId="0" applyFont="1" applyBorder="1" applyAlignment="1" applyProtection="1">
      <alignment horizontal="left" vertical="center" wrapText="1" indent="1" shrinkToFit="1"/>
    </xf>
    <xf numFmtId="0" fontId="10" fillId="0" borderId="17" xfId="0" applyFont="1" applyBorder="1" applyAlignment="1" applyProtection="1">
      <alignment horizontal="left" vertical="center" wrapText="1" indent="1" shrinkToFit="1"/>
    </xf>
    <xf numFmtId="0" fontId="10" fillId="0" borderId="89" xfId="0" applyFont="1" applyFill="1" applyBorder="1" applyAlignment="1" applyProtection="1">
      <alignment vertical="center" shrinkToFit="1"/>
    </xf>
    <xf numFmtId="0" fontId="10" fillId="0" borderId="4" xfId="0" applyFont="1" applyFill="1" applyBorder="1" applyAlignment="1" applyProtection="1">
      <alignment vertical="center" shrinkToFit="1"/>
    </xf>
    <xf numFmtId="0" fontId="10" fillId="0" borderId="71" xfId="0" applyFont="1" applyFill="1" applyBorder="1" applyAlignment="1" applyProtection="1">
      <alignment vertical="center" shrinkToFit="1"/>
    </xf>
    <xf numFmtId="0" fontId="48" fillId="0" borderId="0" xfId="0" applyFont="1" applyBorder="1" applyAlignment="1" applyProtection="1">
      <alignment vertical="center"/>
      <protection locked="0"/>
    </xf>
    <xf numFmtId="0" fontId="0" fillId="0" borderId="5" xfId="0" applyBorder="1" applyProtection="1">
      <protection locked="0"/>
    </xf>
    <xf numFmtId="0" fontId="0" fillId="0" borderId="0" xfId="0" applyBorder="1" applyProtection="1">
      <protection locked="0"/>
    </xf>
    <xf numFmtId="38" fontId="10" fillId="0" borderId="23" xfId="2" applyFont="1" applyFill="1" applyBorder="1" applyAlignment="1" applyProtection="1">
      <alignment horizontal="center" vertical="center" wrapText="1"/>
      <protection locked="0"/>
    </xf>
    <xf numFmtId="38" fontId="10" fillId="0" borderId="24" xfId="2" applyFont="1" applyFill="1" applyBorder="1" applyAlignment="1" applyProtection="1">
      <alignment horizontal="center" vertical="center" wrapText="1"/>
      <protection locked="0"/>
    </xf>
    <xf numFmtId="49" fontId="3" fillId="0" borderId="23"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shrinkToFit="1"/>
      <protection locked="0"/>
    </xf>
    <xf numFmtId="49" fontId="3" fillId="0" borderId="23" xfId="0" applyNumberFormat="1" applyFont="1" applyFill="1" applyBorder="1" applyAlignment="1" applyProtection="1">
      <alignment horizontal="center" vertical="center" wrapText="1" shrinkToFit="1"/>
      <protection locked="0"/>
    </xf>
    <xf numFmtId="49" fontId="3" fillId="0" borderId="23" xfId="0" applyNumberFormat="1" applyFont="1" applyFill="1" applyBorder="1" applyAlignment="1" applyProtection="1">
      <alignment vertical="center" wrapText="1"/>
      <protection locked="0"/>
    </xf>
    <xf numFmtId="191" fontId="10" fillId="0" borderId="23" xfId="0" applyNumberFormat="1" applyFont="1" applyFill="1" applyBorder="1" applyAlignment="1" applyProtection="1">
      <alignment horizontal="center" vertical="center" wrapText="1"/>
      <protection locked="0"/>
    </xf>
    <xf numFmtId="0" fontId="12" fillId="3" borderId="3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1" fillId="0" borderId="2" xfId="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3" fillId="15" borderId="2" xfId="0" applyFont="1" applyFill="1" applyBorder="1" applyAlignment="1">
      <alignment horizontal="center" vertical="center"/>
    </xf>
    <xf numFmtId="0" fontId="3" fillId="0" borderId="2" xfId="0" applyFont="1" applyFill="1" applyBorder="1" applyAlignment="1" applyProtection="1">
      <alignment horizontal="left" vertical="center" indent="1"/>
      <protection locked="0"/>
    </xf>
    <xf numFmtId="0" fontId="12" fillId="15" borderId="21" xfId="0" applyFont="1" applyFill="1" applyBorder="1" applyAlignment="1">
      <alignment horizontal="center" vertical="center"/>
    </xf>
    <xf numFmtId="0" fontId="12" fillId="15" borderId="0" xfId="0" applyFont="1" applyFill="1" applyBorder="1" applyAlignment="1">
      <alignment horizontal="center" vertical="center"/>
    </xf>
    <xf numFmtId="0" fontId="12" fillId="15" borderId="11" xfId="0" applyFont="1" applyFill="1" applyBorder="1" applyAlignment="1">
      <alignment horizontal="center" vertical="center"/>
    </xf>
    <xf numFmtId="0" fontId="12" fillId="15" borderId="17" xfId="0" applyFont="1" applyFill="1" applyBorder="1" applyAlignment="1">
      <alignment horizontal="center" vertical="center"/>
    </xf>
    <xf numFmtId="0" fontId="12" fillId="15" borderId="38" xfId="0" applyFont="1" applyFill="1" applyBorder="1" applyAlignment="1">
      <alignment horizontal="center" vertical="center"/>
    </xf>
    <xf numFmtId="0" fontId="12" fillId="15" borderId="71" xfId="0" applyFont="1" applyFill="1" applyBorder="1" applyAlignment="1">
      <alignment horizontal="center" vertical="center"/>
    </xf>
    <xf numFmtId="0" fontId="12" fillId="15" borderId="73" xfId="0" applyFont="1" applyFill="1" applyBorder="1" applyAlignment="1">
      <alignment horizontal="center" vertical="center"/>
    </xf>
    <xf numFmtId="0" fontId="10" fillId="0" borderId="11" xfId="0" applyFont="1" applyFill="1" applyBorder="1" applyAlignment="1" applyProtection="1">
      <alignment horizontal="left" vertical="center" wrapText="1" indent="1"/>
      <protection locked="0"/>
    </xf>
    <xf numFmtId="0" fontId="10" fillId="0" borderId="17" xfId="0" applyFont="1" applyFill="1" applyBorder="1" applyAlignment="1" applyProtection="1">
      <alignment horizontal="left" vertical="center" wrapText="1" indent="1"/>
      <protection locked="0"/>
    </xf>
    <xf numFmtId="0" fontId="10" fillId="0" borderId="55" xfId="0" applyFont="1" applyFill="1" applyBorder="1" applyAlignment="1" applyProtection="1">
      <alignment horizontal="left" vertical="center" wrapText="1" indent="1"/>
      <protection locked="0"/>
    </xf>
    <xf numFmtId="49" fontId="10" fillId="0" borderId="50" xfId="0" applyNumberFormat="1" applyFont="1" applyFill="1" applyBorder="1" applyAlignment="1" applyProtection="1">
      <alignment horizontal="center" vertical="center" wrapText="1"/>
      <protection locked="0"/>
    </xf>
    <xf numFmtId="49" fontId="10" fillId="0" borderId="27" xfId="0" applyNumberFormat="1" applyFont="1" applyFill="1" applyBorder="1" applyAlignment="1" applyProtection="1">
      <alignment horizontal="center" vertical="center" wrapText="1"/>
      <protection locked="0"/>
    </xf>
    <xf numFmtId="49" fontId="10" fillId="0" borderId="14" xfId="0" applyNumberFormat="1" applyFont="1" applyFill="1" applyBorder="1" applyAlignment="1" applyProtection="1">
      <alignment horizontal="center" vertical="center" wrapText="1"/>
      <protection locked="0"/>
    </xf>
    <xf numFmtId="0" fontId="3" fillId="15" borderId="59" xfId="0" applyFont="1" applyFill="1" applyBorder="1" applyAlignment="1">
      <alignment horizontal="center" vertical="center" textRotation="255"/>
    </xf>
    <xf numFmtId="0" fontId="3" fillId="15" borderId="87" xfId="0" applyFont="1" applyFill="1" applyBorder="1" applyAlignment="1">
      <alignment horizontal="center" vertical="center" textRotation="255"/>
    </xf>
    <xf numFmtId="0" fontId="6" fillId="3" borderId="3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0" borderId="86" xfId="0" applyFont="1" applyFill="1" applyBorder="1" applyAlignment="1" applyProtection="1">
      <alignment horizontal="left" vertical="center" wrapText="1" indent="1"/>
      <protection locked="0"/>
    </xf>
    <xf numFmtId="0" fontId="12" fillId="0" borderId="8" xfId="0" applyFont="1" applyFill="1" applyBorder="1" applyAlignment="1" applyProtection="1">
      <alignment horizontal="left" vertical="center" wrapText="1" indent="1"/>
      <protection locked="0"/>
    </xf>
    <xf numFmtId="0" fontId="12" fillId="0" borderId="9" xfId="0" applyFont="1" applyFill="1" applyBorder="1" applyAlignment="1" applyProtection="1">
      <alignment horizontal="left" vertical="center" wrapText="1" indent="1"/>
      <protection locked="0"/>
    </xf>
    <xf numFmtId="0" fontId="12" fillId="0" borderId="17" xfId="0" applyFont="1" applyFill="1" applyBorder="1" applyAlignment="1" applyProtection="1">
      <alignment horizontal="right" vertical="center"/>
    </xf>
    <xf numFmtId="0" fontId="38" fillId="3" borderId="3" xfId="0" applyFont="1" applyFill="1" applyBorder="1" applyAlignment="1" applyProtection="1">
      <alignment horizontal="center" vertical="center" wrapText="1"/>
    </xf>
    <xf numFmtId="0" fontId="38" fillId="3" borderId="23" xfId="0" applyFont="1" applyFill="1" applyBorder="1" applyAlignment="1" applyProtection="1">
      <alignment horizontal="center" vertical="center" wrapText="1"/>
    </xf>
    <xf numFmtId="0" fontId="12" fillId="0" borderId="17" xfId="0" applyFont="1" applyFill="1" applyBorder="1" applyAlignment="1" applyProtection="1">
      <alignment vertical="center" wrapText="1"/>
    </xf>
    <xf numFmtId="185" fontId="10" fillId="0" borderId="3" xfId="0" applyNumberFormat="1" applyFont="1" applyFill="1" applyBorder="1" applyAlignment="1" applyProtection="1">
      <alignment horizontal="center" vertical="center" wrapText="1"/>
      <protection locked="0"/>
    </xf>
    <xf numFmtId="185" fontId="10" fillId="0" borderId="23" xfId="0" applyNumberFormat="1" applyFont="1" applyFill="1" applyBorder="1" applyAlignment="1" applyProtection="1">
      <alignment horizontal="center" vertical="center" wrapText="1"/>
      <protection locked="0"/>
    </xf>
    <xf numFmtId="49" fontId="13" fillId="0" borderId="23" xfId="0" applyNumberFormat="1"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wrapText="1"/>
    </xf>
    <xf numFmtId="0" fontId="33" fillId="3" borderId="23" xfId="0"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shrinkToFit="1"/>
      <protection locked="0"/>
    </xf>
    <xf numFmtId="0" fontId="39" fillId="3" borderId="23" xfId="0" applyFont="1" applyFill="1" applyBorder="1" applyAlignment="1" applyProtection="1">
      <alignment horizontal="center" vertical="center" wrapText="1" justifyLastLine="1"/>
    </xf>
    <xf numFmtId="0" fontId="6" fillId="0" borderId="23" xfId="0" applyNumberFormat="1" applyFont="1" applyFill="1" applyBorder="1" applyAlignment="1" applyProtection="1">
      <alignment horizontal="center" vertical="center" wrapText="1"/>
      <protection locked="0"/>
    </xf>
    <xf numFmtId="0" fontId="6" fillId="0" borderId="60" xfId="0" applyNumberFormat="1" applyFont="1" applyFill="1" applyBorder="1" applyAlignment="1" applyProtection="1">
      <alignment horizontal="center" vertical="center" wrapText="1"/>
      <protection locked="0"/>
    </xf>
    <xf numFmtId="0" fontId="39" fillId="3" borderId="23" xfId="0" applyFont="1" applyFill="1" applyBorder="1" applyAlignment="1" applyProtection="1">
      <alignment horizontal="center" vertical="center" wrapText="1"/>
    </xf>
    <xf numFmtId="0" fontId="122" fillId="0" borderId="21" xfId="0" applyFont="1" applyFill="1" applyBorder="1" applyAlignment="1">
      <alignment horizontal="left" vertical="center" wrapText="1"/>
    </xf>
    <xf numFmtId="0" fontId="122" fillId="0" borderId="0" xfId="0" applyFont="1" applyFill="1" applyBorder="1" applyAlignment="1">
      <alignment horizontal="left" vertical="center" wrapText="1"/>
    </xf>
    <xf numFmtId="0" fontId="3" fillId="0" borderId="68"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49" fontId="13" fillId="0" borderId="30" xfId="0" applyNumberFormat="1" applyFont="1" applyFill="1" applyBorder="1" applyAlignment="1" applyProtection="1">
      <alignment horizontal="center" vertical="center" wrapText="1" shrinkToFit="1"/>
      <protection locked="0"/>
    </xf>
    <xf numFmtId="49" fontId="13" fillId="0" borderId="30" xfId="0" applyNumberFormat="1" applyFont="1" applyFill="1" applyBorder="1" applyAlignment="1" applyProtection="1">
      <alignment horizontal="center" vertical="center" shrinkToFit="1"/>
      <protection locked="0"/>
    </xf>
    <xf numFmtId="49" fontId="13" fillId="0" borderId="27" xfId="0" applyNumberFormat="1" applyFont="1" applyFill="1" applyBorder="1" applyAlignment="1" applyProtection="1">
      <alignment horizontal="center" vertical="center" shrinkToFit="1"/>
      <protection locked="0"/>
    </xf>
    <xf numFmtId="0" fontId="56" fillId="0" borderId="27" xfId="0" applyFont="1" applyFill="1" applyBorder="1" applyAlignment="1" applyProtection="1">
      <alignment horizontal="left" vertical="center" indent="1"/>
    </xf>
    <xf numFmtId="0" fontId="56" fillId="0" borderId="48" xfId="0" applyFont="1" applyFill="1" applyBorder="1" applyAlignment="1" applyProtection="1">
      <alignment horizontal="left" vertical="center" indent="1"/>
    </xf>
    <xf numFmtId="0" fontId="56" fillId="0" borderId="25" xfId="0" applyFont="1" applyFill="1" applyBorder="1" applyAlignment="1" applyProtection="1">
      <alignment horizontal="left" vertical="center" indent="1"/>
    </xf>
    <xf numFmtId="49" fontId="31" fillId="0" borderId="78" xfId="0" applyNumberFormat="1" applyFont="1" applyFill="1" applyBorder="1" applyAlignment="1" applyProtection="1">
      <alignment horizontal="left" vertical="center" wrapText="1" shrinkToFit="1"/>
      <protection locked="0"/>
    </xf>
    <xf numFmtId="49" fontId="31" fillId="0" borderId="13" xfId="0" applyNumberFormat="1" applyFont="1" applyFill="1" applyBorder="1" applyAlignment="1" applyProtection="1">
      <alignment horizontal="left" vertical="center" wrapText="1" shrinkToFit="1"/>
      <protection locked="0"/>
    </xf>
    <xf numFmtId="57" fontId="13" fillId="0" borderId="30" xfId="0" applyNumberFormat="1" applyFont="1" applyFill="1" applyBorder="1" applyAlignment="1" applyProtection="1">
      <alignment horizontal="center" vertical="center" shrinkToFit="1"/>
      <protection locked="0"/>
    </xf>
    <xf numFmtId="0" fontId="13" fillId="0" borderId="30" xfId="0" applyNumberFormat="1" applyFont="1" applyFill="1" applyBorder="1" applyAlignment="1" applyProtection="1">
      <alignment horizontal="center" vertical="center" shrinkToFit="1"/>
      <protection locked="0"/>
    </xf>
    <xf numFmtId="57" fontId="13" fillId="0" borderId="27" xfId="0" applyNumberFormat="1" applyFont="1" applyFill="1" applyBorder="1" applyAlignment="1" applyProtection="1">
      <alignment horizontal="center" vertical="center" shrinkToFit="1"/>
      <protection locked="0"/>
    </xf>
    <xf numFmtId="0" fontId="13" fillId="0" borderId="27" xfId="0" applyNumberFormat="1" applyFont="1" applyFill="1" applyBorder="1" applyAlignment="1" applyProtection="1">
      <alignment horizontal="center" vertical="center" shrinkToFit="1"/>
      <protection locked="0"/>
    </xf>
    <xf numFmtId="0" fontId="119" fillId="15" borderId="38" xfId="0" applyFont="1" applyFill="1" applyBorder="1" applyAlignment="1">
      <alignment horizontal="center" vertical="center" wrapText="1"/>
    </xf>
    <xf numFmtId="0" fontId="119" fillId="15" borderId="4" xfId="0" applyFont="1" applyFill="1" applyBorder="1" applyAlignment="1">
      <alignment horizontal="center" vertical="center" wrapText="1"/>
    </xf>
    <xf numFmtId="0" fontId="119" fillId="15" borderId="43" xfId="0" applyFont="1" applyFill="1" applyBorder="1" applyAlignment="1">
      <alignment horizontal="center" vertical="center" wrapText="1"/>
    </xf>
    <xf numFmtId="0" fontId="119" fillId="15" borderId="11" xfId="0" applyFont="1" applyFill="1" applyBorder="1" applyAlignment="1">
      <alignment horizontal="center" vertical="center" wrapText="1"/>
    </xf>
    <xf numFmtId="0" fontId="119" fillId="15" borderId="17" xfId="0" applyFont="1" applyFill="1" applyBorder="1" applyAlignment="1">
      <alignment horizontal="center" vertical="center" wrapText="1"/>
    </xf>
    <xf numFmtId="0" fontId="119" fillId="15" borderId="55" xfId="0" applyFont="1" applyFill="1" applyBorder="1" applyAlignment="1">
      <alignment horizontal="center" vertical="center" wrapText="1"/>
    </xf>
    <xf numFmtId="0" fontId="10" fillId="0" borderId="38" xfId="0" applyFont="1" applyFill="1" applyBorder="1" applyAlignment="1">
      <alignment horizontal="right" vertical="center"/>
    </xf>
    <xf numFmtId="0" fontId="10" fillId="0" borderId="11" xfId="0" applyFont="1" applyFill="1" applyBorder="1" applyAlignment="1">
      <alignment horizontal="right" vertical="center"/>
    </xf>
    <xf numFmtId="49" fontId="10" fillId="0" borderId="4" xfId="0" quotePrefix="1" applyNumberFormat="1" applyFont="1" applyFill="1" applyBorder="1" applyAlignment="1" applyProtection="1">
      <alignment horizontal="center" vertical="center"/>
      <protection locked="0"/>
    </xf>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55" xfId="0" applyNumberFormat="1"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wrapText="1" shrinkToFit="1"/>
    </xf>
    <xf numFmtId="0" fontId="28" fillId="3" borderId="2"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xf>
    <xf numFmtId="0" fontId="28" fillId="3" borderId="23" xfId="0" applyFont="1" applyFill="1" applyBorder="1" applyAlignment="1" applyProtection="1">
      <alignment horizontal="center" vertical="center"/>
    </xf>
    <xf numFmtId="0" fontId="28" fillId="3" borderId="24" xfId="0"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0" fontId="119" fillId="0" borderId="21" xfId="0" applyFont="1" applyFill="1" applyBorder="1" applyAlignment="1">
      <alignment horizontal="center" vertical="center" wrapText="1"/>
    </xf>
    <xf numFmtId="0" fontId="119" fillId="0" borderId="0" xfId="0" applyFont="1" applyFill="1" applyAlignment="1">
      <alignment horizontal="center" vertical="center" wrapText="1"/>
    </xf>
    <xf numFmtId="0" fontId="12" fillId="3" borderId="25"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wrapText="1"/>
    </xf>
    <xf numFmtId="57" fontId="13" fillId="0" borderId="25" xfId="0" applyNumberFormat="1" applyFont="1" applyFill="1" applyBorder="1" applyAlignment="1" applyProtection="1">
      <alignment horizontal="center" vertical="center" shrinkToFit="1"/>
      <protection locked="0"/>
    </xf>
    <xf numFmtId="0" fontId="13" fillId="0" borderId="25" xfId="0" applyNumberFormat="1"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49" fontId="31" fillId="0" borderId="61" xfId="0" applyNumberFormat="1" applyFont="1" applyFill="1" applyBorder="1" applyAlignment="1" applyProtection="1">
      <alignment horizontal="left" vertical="center" wrapText="1" shrinkToFit="1"/>
      <protection locked="0"/>
    </xf>
    <xf numFmtId="49" fontId="31" fillId="0" borderId="62" xfId="0" applyNumberFormat="1" applyFont="1" applyFill="1" applyBorder="1" applyAlignment="1" applyProtection="1">
      <alignment horizontal="left" vertical="center" wrapText="1" shrinkToFit="1"/>
      <protection locked="0"/>
    </xf>
    <xf numFmtId="49" fontId="13" fillId="0" borderId="26" xfId="0" applyNumberFormat="1" applyFont="1" applyFill="1" applyBorder="1" applyAlignment="1" applyProtection="1">
      <alignment horizontal="center" vertical="center" shrinkToFit="1"/>
      <protection locked="0"/>
    </xf>
    <xf numFmtId="49" fontId="13" fillId="0" borderId="25" xfId="0" applyNumberFormat="1" applyFont="1" applyFill="1" applyBorder="1" applyAlignment="1" applyProtection="1">
      <alignment horizontal="center" vertical="center" shrinkToFit="1"/>
      <protection locked="0"/>
    </xf>
    <xf numFmtId="49" fontId="31" fillId="0" borderId="57" xfId="0" applyNumberFormat="1" applyFont="1" applyFill="1" applyBorder="1" applyAlignment="1" applyProtection="1">
      <alignment horizontal="left" vertical="center" wrapText="1" shrinkToFit="1"/>
      <protection locked="0"/>
    </xf>
    <xf numFmtId="49" fontId="31" fillId="0" borderId="58" xfId="0" applyNumberFormat="1" applyFont="1" applyFill="1" applyBorder="1" applyAlignment="1" applyProtection="1">
      <alignment horizontal="left" vertical="center" wrapText="1" shrinkToFit="1"/>
      <protection locked="0"/>
    </xf>
    <xf numFmtId="0" fontId="41" fillId="0" borderId="32" xfId="0" applyFont="1" applyFill="1" applyBorder="1" applyAlignment="1" applyProtection="1">
      <alignment horizontal="left" vertical="center" wrapText="1" indent="1" shrinkToFit="1"/>
    </xf>
    <xf numFmtId="0" fontId="41" fillId="0" borderId="1" xfId="0" applyFont="1" applyFill="1" applyBorder="1" applyAlignment="1" applyProtection="1">
      <alignment horizontal="left" vertical="center" wrapText="1" indent="1" shrinkToFit="1"/>
    </xf>
    <xf numFmtId="57" fontId="13" fillId="0" borderId="26" xfId="0" applyNumberFormat="1" applyFont="1" applyFill="1" applyBorder="1" applyAlignment="1" applyProtection="1">
      <alignment horizontal="center" vertical="center" shrinkToFit="1"/>
      <protection locked="0"/>
    </xf>
    <xf numFmtId="0" fontId="13" fillId="0" borderId="26" xfId="0" applyNumberFormat="1"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3" fillId="0" borderId="7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0" fontId="13" fillId="0" borderId="27"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49" fontId="31" fillId="0" borderId="82" xfId="0" applyNumberFormat="1" applyFont="1" applyFill="1" applyBorder="1" applyAlignment="1" applyProtection="1">
      <alignment horizontal="left" vertical="center" wrapText="1" shrinkToFit="1"/>
      <protection locked="0"/>
    </xf>
    <xf numFmtId="49" fontId="31" fillId="0" borderId="83" xfId="0" applyNumberFormat="1" applyFont="1" applyFill="1" applyBorder="1" applyAlignment="1" applyProtection="1">
      <alignment horizontal="left" vertical="center" wrapText="1" shrinkToFit="1"/>
      <protection locked="0"/>
    </xf>
    <xf numFmtId="0" fontId="12" fillId="3" borderId="51" xfId="0" applyFont="1" applyFill="1" applyBorder="1" applyAlignment="1" applyProtection="1">
      <alignment horizontal="center" vertical="center" wrapText="1"/>
    </xf>
    <xf numFmtId="0" fontId="12" fillId="3" borderId="45" xfId="0" applyFont="1" applyFill="1" applyBorder="1" applyAlignment="1" applyProtection="1">
      <alignment horizontal="center" vertical="center" wrapText="1"/>
    </xf>
    <xf numFmtId="38" fontId="5" fillId="0" borderId="32" xfId="2" applyFont="1" applyFill="1" applyBorder="1" applyAlignment="1" applyProtection="1">
      <alignment horizontal="center" vertical="center" shrinkToFit="1"/>
      <protection locked="0"/>
    </xf>
    <xf numFmtId="38" fontId="5" fillId="0" borderId="16" xfId="2" applyFont="1" applyFill="1" applyBorder="1" applyAlignment="1" applyProtection="1">
      <alignment horizontal="center" vertical="center" shrinkToFit="1"/>
      <protection locked="0"/>
    </xf>
    <xf numFmtId="38" fontId="5" fillId="0" borderId="1" xfId="2" applyFont="1" applyFill="1" applyBorder="1" applyAlignment="1" applyProtection="1">
      <alignment horizontal="center" vertical="center" shrinkToFit="1"/>
      <protection locked="0"/>
    </xf>
    <xf numFmtId="0" fontId="13" fillId="0" borderId="50"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left" vertical="center" wrapText="1" indent="2" shrinkToFit="1"/>
    </xf>
    <xf numFmtId="0" fontId="12" fillId="3" borderId="48" xfId="0" applyFont="1" applyFill="1" applyBorder="1" applyAlignment="1" applyProtection="1">
      <alignment horizontal="center" vertical="center" wrapText="1"/>
    </xf>
    <xf numFmtId="0" fontId="57" fillId="0" borderId="17" xfId="0" applyFont="1" applyFill="1" applyBorder="1" applyAlignment="1" applyProtection="1">
      <alignment horizontal="left"/>
    </xf>
    <xf numFmtId="0" fontId="41" fillId="0" borderId="32" xfId="0" applyFont="1" applyFill="1" applyBorder="1" applyAlignment="1" applyProtection="1">
      <alignment horizontal="left" vertical="center" wrapText="1" indent="2" shrinkToFit="1"/>
    </xf>
    <xf numFmtId="0" fontId="41" fillId="0" borderId="1" xfId="0" applyFont="1" applyFill="1" applyBorder="1" applyAlignment="1" applyProtection="1">
      <alignment horizontal="left" vertical="center" wrapText="1" indent="2" shrinkToFit="1"/>
    </xf>
    <xf numFmtId="0" fontId="33" fillId="3" borderId="32" xfId="0" applyFont="1" applyFill="1" applyBorder="1" applyAlignment="1" applyProtection="1">
      <alignment horizontal="center" vertical="center" wrapText="1"/>
    </xf>
    <xf numFmtId="0" fontId="33" fillId="3" borderId="16" xfId="0" applyFont="1" applyFill="1" applyBorder="1" applyAlignment="1" applyProtection="1">
      <alignment horizontal="center" vertical="center" wrapText="1"/>
    </xf>
    <xf numFmtId="0" fontId="33" fillId="3" borderId="1" xfId="0" applyFont="1" applyFill="1" applyBorder="1" applyAlignment="1" applyProtection="1">
      <alignment horizontal="center" vertical="center" wrapText="1"/>
    </xf>
    <xf numFmtId="0" fontId="33" fillId="3" borderId="10" xfId="0" applyFont="1" applyFill="1" applyBorder="1" applyAlignment="1" applyProtection="1">
      <alignment horizontal="center" vertical="center" textRotation="255" wrapText="1"/>
    </xf>
    <xf numFmtId="0" fontId="33" fillId="3" borderId="81" xfId="0" applyFont="1" applyFill="1" applyBorder="1" applyAlignment="1" applyProtection="1">
      <alignment horizontal="center" vertical="center" textRotation="255" wrapText="1"/>
    </xf>
    <xf numFmtId="0" fontId="33" fillId="3" borderId="15" xfId="0" applyFont="1" applyFill="1" applyBorder="1" applyAlignment="1" applyProtection="1">
      <alignment horizontal="center" vertical="center" textRotation="255" wrapText="1"/>
    </xf>
    <xf numFmtId="0" fontId="36" fillId="0" borderId="2" xfId="0" applyFont="1" applyFill="1" applyBorder="1" applyAlignment="1" applyProtection="1">
      <alignment horizontal="left" vertical="top" wrapText="1" indent="1"/>
    </xf>
    <xf numFmtId="0" fontId="61" fillId="3" borderId="38" xfId="0" applyFont="1" applyFill="1" applyBorder="1" applyAlignment="1" applyProtection="1">
      <alignment horizontal="center" vertical="center" textRotation="255" wrapText="1"/>
    </xf>
    <xf numFmtId="0" fontId="61" fillId="3" borderId="71" xfId="0" applyFont="1" applyFill="1" applyBorder="1" applyAlignment="1" applyProtection="1">
      <alignment horizontal="center" vertical="center" textRotation="255" wrapText="1"/>
    </xf>
    <xf numFmtId="0" fontId="61" fillId="3" borderId="21" xfId="0" applyFont="1" applyFill="1" applyBorder="1" applyAlignment="1" applyProtection="1">
      <alignment horizontal="center" vertical="center" textRotation="255" wrapText="1"/>
    </xf>
    <xf numFmtId="0" fontId="61" fillId="3" borderId="72" xfId="0" applyFont="1" applyFill="1" applyBorder="1" applyAlignment="1" applyProtection="1">
      <alignment horizontal="center" vertical="center" textRotation="255" wrapText="1"/>
    </xf>
    <xf numFmtId="0" fontId="61" fillId="3" borderId="11" xfId="0" applyFont="1" applyFill="1" applyBorder="1" applyAlignment="1" applyProtection="1">
      <alignment horizontal="center" vertical="center" textRotation="255" wrapText="1"/>
    </xf>
    <xf numFmtId="0" fontId="61" fillId="3" borderId="73" xfId="0" applyFont="1" applyFill="1" applyBorder="1" applyAlignment="1" applyProtection="1">
      <alignment horizontal="center" vertical="center" textRotation="255" wrapText="1"/>
    </xf>
    <xf numFmtId="0" fontId="41" fillId="0" borderId="2" xfId="0" applyFont="1" applyFill="1" applyBorder="1" applyAlignment="1" applyProtection="1">
      <alignment horizontal="left" vertical="center" wrapText="1" indent="2"/>
    </xf>
    <xf numFmtId="0" fontId="32" fillId="3" borderId="48" xfId="0" applyFont="1" applyFill="1" applyBorder="1" applyAlignment="1" applyProtection="1">
      <alignment horizontal="center" vertical="center"/>
    </xf>
    <xf numFmtId="0" fontId="32" fillId="3" borderId="25" xfId="0" applyFont="1" applyFill="1" applyBorder="1" applyAlignment="1" applyProtection="1">
      <alignment horizontal="center" vertical="center"/>
    </xf>
    <xf numFmtId="0" fontId="32" fillId="3" borderId="28" xfId="0" applyFont="1" applyFill="1" applyBorder="1" applyAlignment="1" applyProtection="1">
      <alignment horizontal="center" vertical="center"/>
    </xf>
    <xf numFmtId="0" fontId="32" fillId="3" borderId="77" xfId="0" applyFont="1" applyFill="1" applyBorder="1" applyAlignment="1" applyProtection="1">
      <alignment horizontal="center" vertical="center"/>
    </xf>
    <xf numFmtId="0" fontId="32" fillId="3" borderId="30" xfId="0" applyFont="1" applyFill="1" applyBorder="1" applyAlignment="1" applyProtection="1">
      <alignment horizontal="center" vertical="center"/>
    </xf>
    <xf numFmtId="0" fontId="32" fillId="3" borderId="31" xfId="0" applyFont="1" applyFill="1" applyBorder="1" applyAlignment="1" applyProtection="1">
      <alignment horizontal="center" vertical="center"/>
    </xf>
    <xf numFmtId="0" fontId="33" fillId="3" borderId="63" xfId="0" applyFont="1" applyFill="1" applyBorder="1" applyAlignment="1" applyProtection="1">
      <alignment horizontal="center" vertical="center" wrapText="1"/>
    </xf>
    <xf numFmtId="0" fontId="33" fillId="3" borderId="64" xfId="0" applyFont="1" applyFill="1" applyBorder="1" applyAlignment="1" applyProtection="1">
      <alignment horizontal="center" vertical="center" wrapText="1"/>
    </xf>
    <xf numFmtId="0" fontId="33" fillId="3" borderId="58" xfId="0" applyFont="1" applyFill="1" applyBorder="1" applyAlignment="1" applyProtection="1">
      <alignment horizontal="center" vertical="center" wrapText="1"/>
    </xf>
    <xf numFmtId="0" fontId="33" fillId="3" borderId="65" xfId="0" applyFont="1" applyFill="1" applyBorder="1" applyAlignment="1" applyProtection="1">
      <alignment horizontal="center" vertical="center" wrapText="1"/>
    </xf>
    <xf numFmtId="0" fontId="33" fillId="3" borderId="12" xfId="0" applyFont="1" applyFill="1" applyBorder="1" applyAlignment="1" applyProtection="1">
      <alignment horizontal="center" vertical="center" wrapText="1"/>
    </xf>
    <xf numFmtId="0" fontId="33" fillId="3" borderId="13" xfId="0" applyFont="1" applyFill="1" applyBorder="1" applyAlignment="1" applyProtection="1">
      <alignment horizontal="center" vertical="center" wrapText="1"/>
    </xf>
    <xf numFmtId="0" fontId="33" fillId="3" borderId="38" xfId="0" applyFont="1" applyFill="1" applyBorder="1" applyAlignment="1" applyProtection="1">
      <alignment horizontal="center" vertical="center" wrapText="1"/>
    </xf>
    <xf numFmtId="0" fontId="33" fillId="3" borderId="4" xfId="0" applyFont="1" applyFill="1" applyBorder="1" applyAlignment="1" applyProtection="1">
      <alignment horizontal="center" vertical="center" wrapText="1"/>
    </xf>
    <xf numFmtId="0" fontId="33" fillId="3" borderId="43" xfId="0" applyFont="1" applyFill="1" applyBorder="1" applyAlignment="1" applyProtection="1">
      <alignment horizontal="center" vertical="center" wrapText="1"/>
    </xf>
    <xf numFmtId="0" fontId="33" fillId="3" borderId="11" xfId="0" applyFont="1" applyFill="1" applyBorder="1" applyAlignment="1" applyProtection="1">
      <alignment horizontal="center" vertical="center" wrapText="1"/>
    </xf>
    <xf numFmtId="0" fontId="33" fillId="3" borderId="17" xfId="0" applyFont="1" applyFill="1" applyBorder="1" applyAlignment="1" applyProtection="1">
      <alignment horizontal="center" vertical="center" wrapText="1"/>
    </xf>
    <xf numFmtId="0" fontId="33" fillId="3" borderId="55" xfId="0" applyFont="1" applyFill="1" applyBorder="1" applyAlignment="1" applyProtection="1">
      <alignment horizontal="center" vertical="center" wrapText="1"/>
    </xf>
    <xf numFmtId="0" fontId="33" fillId="3" borderId="48" xfId="0" applyFont="1" applyFill="1" applyBorder="1" applyAlignment="1" applyProtection="1">
      <alignment horizontal="center" vertical="center" wrapText="1"/>
    </xf>
    <xf numFmtId="0" fontId="33" fillId="3" borderId="25" xfId="0" applyFont="1" applyFill="1" applyBorder="1" applyAlignment="1" applyProtection="1">
      <alignment horizontal="center" vertical="center" wrapText="1"/>
    </xf>
    <xf numFmtId="0" fontId="33" fillId="3" borderId="50" xfId="0" applyFont="1" applyFill="1" applyBorder="1" applyAlignment="1" applyProtection="1">
      <alignment horizontal="center" vertical="center" wrapText="1"/>
    </xf>
    <xf numFmtId="0" fontId="33" fillId="3" borderId="27"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71"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72" xfId="0" applyFont="1" applyFill="1" applyBorder="1" applyAlignment="1" applyProtection="1">
      <alignment horizontal="center" vertical="center" wrapText="1"/>
    </xf>
    <xf numFmtId="0" fontId="28" fillId="3" borderId="11" xfId="0" applyFont="1" applyFill="1" applyBorder="1" applyAlignment="1" applyProtection="1">
      <alignment horizontal="center" vertical="center" wrapText="1"/>
    </xf>
    <xf numFmtId="0" fontId="28" fillId="3" borderId="17"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wrapText="1"/>
    </xf>
    <xf numFmtId="0" fontId="28" fillId="3" borderId="48" xfId="0" applyFont="1" applyFill="1" applyBorder="1" applyAlignment="1" applyProtection="1">
      <alignment horizontal="center" vertical="center" wrapText="1"/>
    </xf>
    <xf numFmtId="0" fontId="28" fillId="3" borderId="25" xfId="0" applyFont="1" applyFill="1" applyBorder="1" applyAlignment="1" applyProtection="1">
      <alignment horizontal="center" vertical="center" wrapText="1"/>
    </xf>
    <xf numFmtId="0" fontId="28" fillId="3" borderId="28" xfId="0" applyFont="1" applyFill="1" applyBorder="1" applyAlignment="1" applyProtection="1">
      <alignment horizontal="center" vertical="center" wrapText="1"/>
    </xf>
    <xf numFmtId="0" fontId="28" fillId="3" borderId="50" xfId="0" applyFont="1" applyFill="1" applyBorder="1" applyAlignment="1" applyProtection="1">
      <alignment horizontal="center" vertical="center" wrapText="1"/>
    </xf>
    <xf numFmtId="0" fontId="28" fillId="3" borderId="27" xfId="0" applyFont="1" applyFill="1" applyBorder="1" applyAlignment="1" applyProtection="1">
      <alignment horizontal="center" vertical="center" wrapText="1"/>
    </xf>
    <xf numFmtId="0" fontId="28" fillId="3" borderId="14" xfId="0" applyFont="1" applyFill="1" applyBorder="1" applyAlignment="1" applyProtection="1">
      <alignment horizontal="center" vertical="center" wrapText="1"/>
    </xf>
    <xf numFmtId="0" fontId="28" fillId="3" borderId="63" xfId="0" applyFont="1" applyFill="1" applyBorder="1" applyAlignment="1" applyProtection="1">
      <alignment horizontal="center" vertical="center" wrapText="1"/>
    </xf>
    <xf numFmtId="0" fontId="28" fillId="3" borderId="64" xfId="0" applyFont="1" applyFill="1" applyBorder="1" applyAlignment="1" applyProtection="1">
      <alignment horizontal="center" vertical="center" wrapText="1"/>
    </xf>
    <xf numFmtId="0" fontId="28" fillId="3" borderId="58" xfId="0" applyFont="1" applyFill="1" applyBorder="1" applyAlignment="1" applyProtection="1">
      <alignment horizontal="center" vertical="center" wrapText="1"/>
    </xf>
    <xf numFmtId="0" fontId="28" fillId="3" borderId="65" xfId="0" applyFont="1" applyFill="1" applyBorder="1" applyAlignment="1" applyProtection="1">
      <alignment horizontal="center" vertical="center" wrapText="1"/>
    </xf>
    <xf numFmtId="0" fontId="28" fillId="3" borderId="12" xfId="0" applyFont="1" applyFill="1" applyBorder="1" applyAlignment="1" applyProtection="1">
      <alignment horizontal="center" vertical="center" wrapText="1"/>
    </xf>
    <xf numFmtId="0" fontId="28" fillId="3" borderId="13" xfId="0" applyFont="1" applyFill="1" applyBorder="1" applyAlignment="1" applyProtection="1">
      <alignment horizontal="center" vertical="center" wrapText="1"/>
    </xf>
    <xf numFmtId="0" fontId="28" fillId="3" borderId="32" xfId="0" applyFont="1" applyFill="1" applyBorder="1" applyAlignment="1" applyProtection="1">
      <alignment horizontal="center" vertical="center"/>
    </xf>
    <xf numFmtId="0" fontId="28" fillId="3" borderId="16" xfId="0" applyFont="1" applyFill="1" applyBorder="1" applyAlignment="1" applyProtection="1">
      <alignment horizontal="center" vertical="center"/>
    </xf>
    <xf numFmtId="0" fontId="28" fillId="3" borderId="1" xfId="0" applyFont="1" applyFill="1" applyBorder="1" applyAlignment="1" applyProtection="1">
      <alignment horizontal="center" vertical="center"/>
    </xf>
    <xf numFmtId="0" fontId="10" fillId="0" borderId="65"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49" fontId="10" fillId="0" borderId="30" xfId="0" applyNumberFormat="1" applyFont="1" applyFill="1" applyBorder="1" applyAlignment="1" applyProtection="1">
      <alignment horizontal="center" vertical="center" wrapText="1"/>
      <protection locked="0"/>
    </xf>
    <xf numFmtId="49" fontId="10" fillId="0" borderId="31"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119" fillId="15" borderId="32" xfId="0" applyFont="1" applyFill="1" applyBorder="1" applyAlignment="1">
      <alignment horizontal="center" vertical="center" wrapText="1"/>
    </xf>
    <xf numFmtId="0" fontId="119" fillId="15" borderId="16" xfId="0" applyFont="1" applyFill="1" applyBorder="1" applyAlignment="1">
      <alignment horizontal="center" vertical="center" wrapText="1"/>
    </xf>
    <xf numFmtId="0" fontId="119" fillId="15" borderId="1" xfId="0" applyFont="1" applyFill="1" applyBorder="1" applyAlignment="1">
      <alignment horizontal="center" vertical="center" wrapText="1"/>
    </xf>
    <xf numFmtId="49" fontId="156" fillId="0" borderId="32" xfId="0" applyNumberFormat="1" applyFont="1" applyFill="1" applyBorder="1" applyAlignment="1" applyProtection="1">
      <alignment horizontal="center" vertical="center" wrapText="1"/>
      <protection locked="0"/>
    </xf>
    <xf numFmtId="49" fontId="156" fillId="0" borderId="16" xfId="0" applyNumberFormat="1" applyFont="1" applyFill="1" applyBorder="1" applyAlignment="1" applyProtection="1">
      <alignment horizontal="center" vertical="center" wrapText="1"/>
      <protection locked="0"/>
    </xf>
    <xf numFmtId="49" fontId="156" fillId="0" borderId="1" xfId="0" applyNumberFormat="1" applyFont="1" applyFill="1" applyBorder="1" applyAlignment="1" applyProtection="1">
      <alignment horizontal="center" vertical="center" wrapText="1"/>
      <protection locked="0"/>
    </xf>
    <xf numFmtId="49" fontId="3" fillId="17" borderId="3" xfId="0" applyNumberFormat="1" applyFont="1" applyFill="1" applyBorder="1" applyAlignment="1" applyProtection="1">
      <alignment horizontal="center" vertical="center" wrapText="1" shrinkToFit="1"/>
    </xf>
    <xf numFmtId="49" fontId="3" fillId="17" borderId="23" xfId="0" applyNumberFormat="1" applyFont="1" applyFill="1" applyBorder="1" applyAlignment="1" applyProtection="1">
      <alignment horizontal="center" vertical="center" wrapText="1" shrinkToFit="1"/>
    </xf>
    <xf numFmtId="49" fontId="3" fillId="17" borderId="23" xfId="0" applyNumberFormat="1" applyFont="1" applyFill="1" applyBorder="1" applyAlignment="1" applyProtection="1">
      <alignment vertical="center" wrapText="1"/>
    </xf>
    <xf numFmtId="49" fontId="3" fillId="17" borderId="23" xfId="0" applyNumberFormat="1" applyFont="1" applyFill="1" applyBorder="1" applyAlignment="1" applyProtection="1">
      <alignment horizontal="center" vertical="center" wrapText="1"/>
    </xf>
    <xf numFmtId="191" fontId="10" fillId="17" borderId="23" xfId="0" applyNumberFormat="1" applyFont="1" applyFill="1" applyBorder="1" applyAlignment="1" applyProtection="1">
      <alignment horizontal="center" vertical="center" wrapText="1"/>
    </xf>
    <xf numFmtId="0" fontId="12" fillId="0" borderId="17" xfId="0" applyFont="1" applyFill="1" applyBorder="1" applyAlignment="1" applyProtection="1">
      <alignment horizontal="left" vertical="center" wrapText="1"/>
    </xf>
    <xf numFmtId="0" fontId="34" fillId="3" borderId="91" xfId="0" applyFont="1" applyFill="1" applyBorder="1" applyAlignment="1" applyProtection="1">
      <alignment horizontal="center" vertical="center" wrapText="1"/>
    </xf>
    <xf numFmtId="0" fontId="34" fillId="3" borderId="10" xfId="0" applyFont="1" applyFill="1" applyBorder="1" applyAlignment="1" applyProtection="1">
      <alignment horizontal="center" vertical="center" wrapText="1"/>
    </xf>
    <xf numFmtId="0" fontId="9" fillId="0" borderId="24"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33" fillId="3" borderId="24" xfId="0" applyFont="1" applyFill="1" applyBorder="1" applyAlignment="1" applyProtection="1">
      <alignment horizontal="center" vertical="center" wrapText="1"/>
    </xf>
    <xf numFmtId="0" fontId="56" fillId="0" borderId="28" xfId="0" applyFont="1" applyFill="1" applyBorder="1" applyAlignment="1" applyProtection="1">
      <alignment horizontal="left" vertical="center" indent="1"/>
    </xf>
    <xf numFmtId="49" fontId="13" fillId="0" borderId="27" xfId="0" applyNumberFormat="1" applyFont="1" applyFill="1" applyBorder="1" applyAlignment="1" applyProtection="1">
      <alignment horizontal="center" vertical="center" wrapText="1" shrinkToFit="1"/>
      <protection locked="0"/>
    </xf>
    <xf numFmtId="0" fontId="3" fillId="0" borderId="74" xfId="0" applyFont="1" applyFill="1" applyBorder="1" applyAlignment="1" applyProtection="1">
      <alignment horizontal="center" vertical="center" shrinkToFit="1"/>
      <protection locked="0"/>
    </xf>
    <xf numFmtId="0" fontId="3" fillId="0" borderId="75" xfId="0"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67" xfId="0" applyFont="1" applyFill="1" applyBorder="1" applyAlignment="1" applyProtection="1">
      <alignment horizontal="center" vertical="center" shrinkToFit="1"/>
      <protection locked="0"/>
    </xf>
    <xf numFmtId="49" fontId="13" fillId="0" borderId="26" xfId="0" applyNumberFormat="1" applyFont="1" applyFill="1" applyBorder="1" applyAlignment="1" applyProtection="1">
      <alignment horizontal="center" vertical="center" wrapText="1" shrinkToFit="1"/>
      <protection locked="0"/>
    </xf>
    <xf numFmtId="0" fontId="28" fillId="15" borderId="2" xfId="0" applyFont="1" applyFill="1" applyBorder="1" applyAlignment="1" applyProtection="1">
      <alignment horizontal="center" vertical="center" wrapText="1" shrinkToFit="1"/>
    </xf>
    <xf numFmtId="0" fontId="28" fillId="15" borderId="2" xfId="0" applyFont="1" applyFill="1" applyBorder="1" applyAlignment="1" applyProtection="1">
      <alignment horizontal="center" vertical="center" shrinkToFit="1"/>
    </xf>
    <xf numFmtId="178" fontId="5" fillId="0" borderId="195" xfId="0" applyNumberFormat="1" applyFont="1" applyFill="1" applyBorder="1" applyAlignment="1" applyProtection="1">
      <alignment horizontal="center" vertical="center"/>
      <protection locked="0"/>
    </xf>
    <xf numFmtId="178" fontId="5" fillId="0" borderId="196" xfId="0" applyNumberFormat="1" applyFont="1" applyFill="1" applyBorder="1" applyAlignment="1" applyProtection="1">
      <alignment horizontal="center" vertical="center"/>
      <protection locked="0"/>
    </xf>
    <xf numFmtId="178" fontId="5" fillId="0" borderId="197" xfId="0" applyNumberFormat="1" applyFont="1" applyFill="1" applyBorder="1" applyAlignment="1" applyProtection="1">
      <alignment horizontal="center" vertical="center"/>
      <protection locked="0"/>
    </xf>
    <xf numFmtId="49" fontId="10" fillId="0" borderId="78" xfId="0" applyNumberFormat="1" applyFont="1" applyFill="1" applyBorder="1" applyAlignment="1" applyProtection="1">
      <alignment horizontal="center" vertical="center" wrapText="1"/>
      <protection locked="0"/>
    </xf>
    <xf numFmtId="49" fontId="10" fillId="0" borderId="13" xfId="0" applyNumberFormat="1" applyFont="1" applyFill="1" applyBorder="1" applyAlignment="1" applyProtection="1">
      <alignment horizontal="center" vertical="center" wrapText="1"/>
      <protection locked="0"/>
    </xf>
    <xf numFmtId="0" fontId="33" fillId="3" borderId="21"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0" fontId="33" fillId="3" borderId="79"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43" fillId="3" borderId="32" xfId="0" applyFont="1" applyFill="1" applyBorder="1" applyAlignment="1" applyProtection="1">
      <alignment vertical="center" wrapText="1" shrinkToFit="1"/>
    </xf>
    <xf numFmtId="0" fontId="143" fillId="3" borderId="16" xfId="0" applyFont="1" applyFill="1" applyBorder="1" applyAlignment="1" applyProtection="1">
      <alignment vertical="center" wrapText="1" shrinkToFit="1"/>
    </xf>
    <xf numFmtId="0" fontId="143" fillId="3" borderId="1" xfId="0" applyFont="1" applyFill="1" applyBorder="1" applyAlignment="1" applyProtection="1">
      <alignment vertical="center" wrapText="1" shrinkToFit="1"/>
    </xf>
    <xf numFmtId="0" fontId="12" fillId="3" borderId="8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81" fontId="10" fillId="0" borderId="38" xfId="0" applyNumberFormat="1" applyFont="1" applyFill="1" applyBorder="1" applyAlignment="1" applyProtection="1">
      <alignment horizontal="center" vertical="center" wrapText="1"/>
      <protection locked="0"/>
    </xf>
    <xf numFmtId="181" fontId="10" fillId="0" borderId="4" xfId="0" applyNumberFormat="1" applyFont="1" applyFill="1" applyBorder="1" applyAlignment="1" applyProtection="1">
      <alignment horizontal="center" vertical="center" wrapText="1"/>
      <protection locked="0"/>
    </xf>
    <xf numFmtId="0" fontId="45" fillId="3" borderId="32" xfId="0" applyFont="1" applyFill="1" applyBorder="1" applyAlignment="1" applyProtection="1">
      <alignment horizontal="center" vertical="center" wrapText="1"/>
    </xf>
    <xf numFmtId="0" fontId="45" fillId="3" borderId="16" xfId="0" applyFont="1" applyFill="1" applyBorder="1" applyAlignment="1" applyProtection="1">
      <alignment horizontal="center" vertical="center" wrapText="1"/>
    </xf>
    <xf numFmtId="0" fontId="28" fillId="3" borderId="32"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36" fillId="3" borderId="16"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0" fontId="135" fillId="3" borderId="32" xfId="0" applyFont="1" applyFill="1" applyBorder="1" applyAlignment="1" applyProtection="1">
      <alignment horizontal="center" vertical="center" wrapText="1"/>
    </xf>
    <xf numFmtId="0" fontId="135" fillId="3" borderId="16" xfId="0" applyFont="1" applyFill="1" applyBorder="1" applyAlignment="1" applyProtection="1">
      <alignment horizontal="center" vertical="center" wrapText="1"/>
    </xf>
    <xf numFmtId="0" fontId="135" fillId="3" borderId="1"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wrapText="1"/>
    </xf>
    <xf numFmtId="0" fontId="36" fillId="3" borderId="23" xfId="0" applyFont="1" applyFill="1" applyBorder="1" applyAlignment="1" applyProtection="1">
      <alignment horizontal="center" vertical="center" wrapText="1"/>
    </xf>
    <xf numFmtId="0" fontId="36" fillId="3" borderId="24" xfId="0" applyFont="1" applyFill="1" applyBorder="1" applyAlignment="1" applyProtection="1">
      <alignment horizontal="center" vertical="center" wrapText="1"/>
    </xf>
    <xf numFmtId="38" fontId="10" fillId="14" borderId="2" xfId="2" applyFont="1" applyFill="1" applyBorder="1" applyAlignment="1" applyProtection="1">
      <alignment horizontal="center" vertical="center"/>
      <protection locked="0"/>
    </xf>
    <xf numFmtId="0" fontId="45" fillId="3" borderId="38" xfId="0" applyFont="1" applyFill="1" applyBorder="1" applyAlignment="1" applyProtection="1">
      <alignment horizontal="center" vertical="center"/>
    </xf>
    <xf numFmtId="0" fontId="45" fillId="3" borderId="4" xfId="0" applyFont="1" applyFill="1" applyBorder="1" applyAlignment="1" applyProtection="1">
      <alignment horizontal="center" vertical="center"/>
    </xf>
    <xf numFmtId="0" fontId="45" fillId="3" borderId="43" xfId="0" applyFont="1" applyFill="1" applyBorder="1" applyAlignment="1" applyProtection="1">
      <alignment horizontal="center" vertical="center"/>
    </xf>
    <xf numFmtId="0" fontId="28" fillId="3" borderId="2" xfId="0" applyFont="1" applyFill="1" applyBorder="1" applyAlignment="1" applyProtection="1">
      <alignment horizontal="center" vertical="center" wrapText="1"/>
    </xf>
    <xf numFmtId="0" fontId="28" fillId="3" borderId="56" xfId="0" applyFont="1" applyFill="1" applyBorder="1" applyAlignment="1" applyProtection="1">
      <alignment horizontal="center" vertical="center" wrapText="1"/>
    </xf>
    <xf numFmtId="0" fontId="28" fillId="3" borderId="66"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38" fontId="10" fillId="0" borderId="2" xfId="2" applyFont="1" applyFill="1" applyBorder="1" applyAlignment="1" applyProtection="1">
      <alignment horizontal="center" vertical="center"/>
      <protection locked="0"/>
    </xf>
    <xf numFmtId="0" fontId="56" fillId="0" borderId="50" xfId="0" applyFont="1" applyFill="1" applyBorder="1" applyAlignment="1" applyProtection="1">
      <alignment horizontal="left" vertical="center" indent="1"/>
    </xf>
    <xf numFmtId="0" fontId="134" fillId="3" borderId="32" xfId="0" applyFont="1" applyFill="1" applyBorder="1" applyAlignment="1" applyProtection="1">
      <alignment vertical="center" wrapText="1" shrinkToFit="1"/>
    </xf>
    <xf numFmtId="0" fontId="134" fillId="3" borderId="16" xfId="0" applyFont="1" applyFill="1" applyBorder="1" applyAlignment="1" applyProtection="1">
      <alignment vertical="center" wrapText="1" shrinkToFit="1"/>
    </xf>
    <xf numFmtId="0" fontId="134" fillId="3" borderId="1" xfId="0" applyFont="1" applyFill="1" applyBorder="1" applyAlignment="1" applyProtection="1">
      <alignment vertical="center" wrapText="1" shrinkToFit="1"/>
    </xf>
    <xf numFmtId="0" fontId="33" fillId="3" borderId="71" xfId="0" applyFont="1" applyFill="1" applyBorder="1" applyAlignment="1" applyProtection="1">
      <alignment horizontal="center" vertical="center" wrapText="1"/>
    </xf>
    <xf numFmtId="0" fontId="33" fillId="3" borderId="72" xfId="0" applyFont="1" applyFill="1" applyBorder="1" applyAlignment="1" applyProtection="1">
      <alignment horizontal="center" vertical="center" wrapText="1"/>
    </xf>
    <xf numFmtId="0" fontId="33" fillId="3" borderId="73"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82" fontId="10" fillId="0" borderId="4" xfId="0" applyNumberFormat="1" applyFont="1" applyFill="1" applyBorder="1" applyAlignment="1" applyProtection="1">
      <alignment horizontal="center" vertical="center" wrapText="1"/>
      <protection locked="0"/>
    </xf>
    <xf numFmtId="182" fontId="10" fillId="0" borderId="43" xfId="0" applyNumberFormat="1" applyFont="1" applyFill="1" applyBorder="1" applyAlignment="1" applyProtection="1">
      <alignment horizontal="center" vertical="center" wrapText="1"/>
      <protection locked="0"/>
    </xf>
    <xf numFmtId="0" fontId="56" fillId="0" borderId="14" xfId="0" applyFont="1" applyFill="1" applyBorder="1" applyAlignment="1" applyProtection="1">
      <alignment horizontal="left" vertical="center" indent="1"/>
    </xf>
    <xf numFmtId="0" fontId="28" fillId="3" borderId="84" xfId="0" applyFont="1" applyFill="1" applyBorder="1" applyAlignment="1" applyProtection="1">
      <alignment horizontal="center" vertical="center"/>
    </xf>
    <xf numFmtId="0" fontId="3" fillId="0" borderId="63"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49" fontId="13" fillId="0" borderId="25" xfId="0" applyNumberFormat="1" applyFont="1" applyFill="1" applyBorder="1" applyAlignment="1" applyProtection="1">
      <alignment horizontal="center" vertical="center" wrapText="1" shrinkToFit="1"/>
      <protection locked="0"/>
    </xf>
    <xf numFmtId="0" fontId="28" fillId="0" borderId="0" xfId="0" applyFont="1" applyFill="1" applyBorder="1" applyAlignment="1">
      <alignment horizontal="left" vertical="center" wrapText="1"/>
    </xf>
    <xf numFmtId="0" fontId="13" fillId="0" borderId="3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81" fontId="10" fillId="0" borderId="32" xfId="0" applyNumberFormat="1" applyFont="1" applyFill="1" applyBorder="1" applyAlignment="1" applyProtection="1">
      <alignment horizontal="center" vertical="center" wrapText="1"/>
      <protection locked="0"/>
    </xf>
    <xf numFmtId="181" fontId="10" fillId="0" borderId="16" xfId="0" applyNumberFormat="1" applyFont="1" applyFill="1" applyBorder="1" applyAlignment="1" applyProtection="1">
      <alignment horizontal="center" vertical="center" wrapText="1"/>
      <protection locked="0"/>
    </xf>
    <xf numFmtId="186" fontId="10" fillId="0" borderId="194"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vertical="center" wrapText="1"/>
    </xf>
    <xf numFmtId="0" fontId="0" fillId="0" borderId="0" xfId="0"/>
    <xf numFmtId="0" fontId="3" fillId="0" borderId="59" xfId="0" applyFont="1" applyFill="1" applyBorder="1" applyAlignment="1" applyProtection="1">
      <alignment horizontal="center" vertical="center"/>
    </xf>
    <xf numFmtId="182" fontId="10" fillId="0" borderId="16" xfId="0" applyNumberFormat="1" applyFont="1" applyFill="1" applyBorder="1" applyAlignment="1" applyProtection="1">
      <alignment horizontal="center" vertical="center" wrapText="1"/>
      <protection locked="0"/>
    </xf>
    <xf numFmtId="182" fontId="10" fillId="0" borderId="1" xfId="0" applyNumberFormat="1"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xf>
    <xf numFmtId="0" fontId="3" fillId="0" borderId="32"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7" fontId="14" fillId="0" borderId="32" xfId="0" applyNumberFormat="1" applyFont="1" applyFill="1" applyBorder="1" applyAlignment="1" applyProtection="1">
      <alignment horizontal="center" vertical="center"/>
      <protection locked="0"/>
    </xf>
    <xf numFmtId="177" fontId="14" fillId="0" borderId="16" xfId="0" applyNumberFormat="1" applyFont="1" applyFill="1" applyBorder="1" applyAlignment="1" applyProtection="1">
      <alignment horizontal="center" vertical="center"/>
      <protection locked="0"/>
    </xf>
    <xf numFmtId="177" fontId="14" fillId="0" borderId="1" xfId="0" applyNumberFormat="1"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30" fillId="0" borderId="0" xfId="0" applyFont="1" applyFill="1" applyBorder="1" applyAlignment="1" applyProtection="1">
      <alignment vertical="center"/>
    </xf>
    <xf numFmtId="0" fontId="9" fillId="0" borderId="4" xfId="0" applyNumberFormat="1" applyFont="1" applyFill="1" applyBorder="1" applyAlignment="1" applyProtection="1">
      <alignment vertical="center" wrapText="1"/>
    </xf>
    <xf numFmtId="38" fontId="10" fillId="17" borderId="23" xfId="2" applyFont="1" applyFill="1" applyBorder="1" applyAlignment="1" applyProtection="1">
      <alignment horizontal="center" vertical="center" wrapText="1"/>
    </xf>
    <xf numFmtId="38" fontId="10" fillId="17" borderId="24" xfId="2" applyFont="1" applyFill="1" applyBorder="1" applyAlignment="1" applyProtection="1">
      <alignment horizontal="center" vertical="center" wrapText="1"/>
    </xf>
    <xf numFmtId="0" fontId="3" fillId="0" borderId="0" xfId="0" applyFont="1" applyAlignment="1" applyProtection="1">
      <alignment horizontal="right" vertical="center" indent="1"/>
    </xf>
    <xf numFmtId="0" fontId="16" fillId="0" borderId="0" xfId="0" applyFont="1" applyAlignment="1">
      <alignment horizontal="center" vertical="center" shrinkToFit="1"/>
    </xf>
    <xf numFmtId="0" fontId="3" fillId="0" borderId="0" xfId="0" applyFont="1" applyAlignment="1">
      <alignment horizontal="left" vertical="distributed" wrapText="1"/>
    </xf>
    <xf numFmtId="0" fontId="3" fillId="0" borderId="0" xfId="0" applyFont="1" applyBorder="1" applyAlignment="1">
      <alignment horizontal="right" vertical="center"/>
    </xf>
    <xf numFmtId="0" fontId="13" fillId="0" borderId="0" xfId="0" applyFont="1" applyBorder="1" applyAlignment="1">
      <alignment horizontal="center" vertical="center"/>
    </xf>
    <xf numFmtId="0" fontId="3" fillId="0" borderId="0" xfId="0" applyFont="1" applyBorder="1" applyAlignment="1">
      <alignment horizontal="left" vertical="distributed" wrapText="1"/>
    </xf>
    <xf numFmtId="0" fontId="12" fillId="0" borderId="0" xfId="0" applyFont="1" applyAlignment="1">
      <alignment horizontal="left" vertical="distributed" wrapText="1"/>
    </xf>
    <xf numFmtId="183" fontId="3" fillId="0" borderId="0" xfId="0" applyNumberFormat="1" applyFont="1" applyAlignment="1" applyProtection="1">
      <alignment vertical="center" wrapText="1" shrinkToFit="1"/>
    </xf>
    <xf numFmtId="0" fontId="3" fillId="0" borderId="0" xfId="0" applyFont="1" applyAlignment="1">
      <alignment horizontal="right" vertical="center" indent="1"/>
    </xf>
    <xf numFmtId="192" fontId="3" fillId="0" borderId="0" xfId="0" applyNumberFormat="1" applyFont="1" applyAlignment="1">
      <alignment horizontal="right" vertical="center" indent="1"/>
    </xf>
    <xf numFmtId="0" fontId="13" fillId="0" borderId="0" xfId="0" applyFont="1" applyAlignment="1">
      <alignment horizontal="left" vertical="center"/>
    </xf>
    <xf numFmtId="0" fontId="3" fillId="0" borderId="0" xfId="0" applyFont="1" applyAlignment="1">
      <alignment horizontal="right" vertical="center" wrapText="1" inden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vertical="center" shrinkToFit="1"/>
    </xf>
    <xf numFmtId="180" fontId="12" fillId="0" borderId="25" xfId="0" applyNumberFormat="1" applyFont="1" applyFill="1" applyBorder="1" applyAlignment="1">
      <alignment horizontal="center" vertical="center" shrinkToFit="1"/>
    </xf>
    <xf numFmtId="180" fontId="12" fillId="0" borderId="28" xfId="0" applyNumberFormat="1" applyFont="1" applyFill="1" applyBorder="1" applyAlignment="1">
      <alignment horizontal="center" vertical="center" shrinkToFit="1"/>
    </xf>
    <xf numFmtId="180" fontId="10" fillId="0" borderId="27" xfId="0" applyNumberFormat="1" applyFont="1" applyBorder="1" applyAlignment="1">
      <alignment horizontal="center" vertical="center" shrinkToFit="1"/>
    </xf>
    <xf numFmtId="180" fontId="10" fillId="0" borderId="14" xfId="0" applyNumberFormat="1" applyFont="1" applyBorder="1" applyAlignment="1">
      <alignment horizontal="center" vertical="center" shrinkToFit="1"/>
    </xf>
    <xf numFmtId="0" fontId="9" fillId="2" borderId="57"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85" xfId="0" applyFont="1" applyFill="1" applyBorder="1" applyAlignment="1">
      <alignment horizontal="center" vertical="center" wrapText="1"/>
    </xf>
    <xf numFmtId="188" fontId="10" fillId="0" borderId="60" xfId="0" applyNumberFormat="1" applyFont="1" applyBorder="1" applyAlignment="1">
      <alignment horizontal="right" vertical="center" shrinkToFit="1"/>
    </xf>
    <xf numFmtId="188" fontId="10" fillId="0" borderId="16" xfId="0" applyNumberFormat="1" applyFont="1" applyBorder="1" applyAlignment="1">
      <alignment horizontal="right" vertical="center" shrinkToFit="1"/>
    </xf>
    <xf numFmtId="0" fontId="56" fillId="0" borderId="25" xfId="0" applyNumberFormat="1" applyFont="1" applyBorder="1" applyAlignment="1">
      <alignment horizontal="center" vertical="center" wrapText="1" shrinkToFit="1"/>
    </xf>
    <xf numFmtId="0" fontId="10" fillId="0" borderId="4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5" fillId="2" borderId="89"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2" fillId="0" borderId="57"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58" xfId="0" applyFont="1" applyFill="1" applyBorder="1" applyAlignment="1">
      <alignment horizontal="center" vertical="center" shrinkToFit="1"/>
    </xf>
    <xf numFmtId="0" fontId="56" fillId="0" borderId="27" xfId="0" applyNumberFormat="1" applyFont="1" applyBorder="1" applyAlignment="1">
      <alignment horizontal="center" vertical="center" wrapText="1" shrinkToFit="1"/>
    </xf>
    <xf numFmtId="0" fontId="3" fillId="9" borderId="32" xfId="0" applyFont="1" applyFill="1" applyBorder="1" applyAlignment="1">
      <alignment horizontal="center" vertical="center"/>
    </xf>
    <xf numFmtId="0" fontId="3" fillId="9" borderId="1" xfId="0" applyFont="1" applyFill="1" applyBorder="1" applyAlignment="1">
      <alignment horizontal="center" vertical="center"/>
    </xf>
    <xf numFmtId="180" fontId="7" fillId="0" borderId="17" xfId="0" applyNumberFormat="1" applyFont="1" applyBorder="1" applyAlignment="1">
      <alignment horizontal="center" vertical="center" shrinkToFit="1"/>
    </xf>
    <xf numFmtId="180" fontId="7" fillId="0" borderId="55" xfId="0" applyNumberFormat="1" applyFont="1" applyBorder="1" applyAlignment="1">
      <alignment horizontal="center" vertical="center" shrinkToFit="1"/>
    </xf>
    <xf numFmtId="0" fontId="6" fillId="2" borderId="32"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0" fontId="6" fillId="2" borderId="56" xfId="0" applyFont="1" applyFill="1" applyBorder="1" applyAlignment="1">
      <alignment horizontal="center" vertical="center" shrinkToFit="1"/>
    </xf>
    <xf numFmtId="180" fontId="10" fillId="0" borderId="23" xfId="0" applyNumberFormat="1" applyFont="1" applyBorder="1" applyAlignment="1">
      <alignment horizontal="center" vertical="center" wrapText="1"/>
    </xf>
    <xf numFmtId="180" fontId="10" fillId="0" borderId="24" xfId="0" applyNumberFormat="1" applyFont="1" applyBorder="1" applyAlignment="1">
      <alignment horizontal="center" vertical="center" wrapText="1"/>
    </xf>
    <xf numFmtId="0" fontId="3" fillId="2" borderId="16" xfId="0" applyFont="1" applyFill="1" applyBorder="1" applyAlignment="1">
      <alignment horizontal="center" vertical="center"/>
    </xf>
    <xf numFmtId="0" fontId="56" fillId="0" borderId="26" xfId="0" applyNumberFormat="1" applyFont="1" applyBorder="1" applyAlignment="1">
      <alignment horizontal="center" vertical="center" wrapText="1" shrinkToFit="1"/>
    </xf>
    <xf numFmtId="0" fontId="56" fillId="0" borderId="29" xfId="0" applyNumberFormat="1" applyFont="1" applyBorder="1" applyAlignment="1">
      <alignment horizontal="center" vertical="center" wrapText="1" shrinkToFit="1"/>
    </xf>
    <xf numFmtId="0" fontId="3" fillId="2"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2" borderId="7" xfId="0" applyFont="1" applyFill="1" applyBorder="1" applyAlignment="1">
      <alignment horizontal="center" vertical="distributed" textRotation="255" wrapText="1" indent="1"/>
    </xf>
    <xf numFmtId="0" fontId="6" fillId="2" borderId="92" xfId="0" applyFont="1" applyFill="1" applyBorder="1" applyAlignment="1">
      <alignment horizontal="center" vertical="distributed" textRotation="255" wrapText="1" indent="1"/>
    </xf>
    <xf numFmtId="0" fontId="6" fillId="2" borderId="56" xfId="0" applyFont="1" applyFill="1" applyBorder="1" applyAlignment="1">
      <alignment horizontal="center" vertical="distributed" textRotation="255" wrapText="1" indent="1"/>
    </xf>
    <xf numFmtId="180" fontId="13" fillId="0" borderId="17" xfId="0" applyNumberFormat="1" applyFont="1" applyBorder="1" applyAlignment="1">
      <alignment horizontal="left" vertical="center" shrinkToFit="1"/>
    </xf>
    <xf numFmtId="0" fontId="56" fillId="0" borderId="14" xfId="0" applyNumberFormat="1" applyFont="1" applyBorder="1" applyAlignment="1">
      <alignment horizontal="center" vertical="center" wrapText="1" shrinkToFit="1"/>
    </xf>
    <xf numFmtId="0" fontId="6" fillId="2" borderId="7" xfId="0" applyFont="1" applyFill="1" applyBorder="1" applyAlignment="1">
      <alignment horizontal="center" vertical="center" shrinkToFit="1"/>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13" fillId="0" borderId="0" xfId="0" applyFont="1" applyFill="1" applyBorder="1" applyAlignment="1">
      <alignment horizontal="left" vertical="center" wrapText="1"/>
    </xf>
    <xf numFmtId="0" fontId="13" fillId="0" borderId="57"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13" fillId="0" borderId="82" xfId="0" applyFont="1" applyBorder="1" applyAlignment="1">
      <alignment horizontal="center" vertical="center" shrinkToFit="1"/>
    </xf>
    <xf numFmtId="0" fontId="13" fillId="0" borderId="70" xfId="0" applyFont="1" applyBorder="1" applyAlignment="1">
      <alignment horizontal="center" vertical="center" shrinkToFit="1"/>
    </xf>
    <xf numFmtId="0" fontId="3" fillId="2" borderId="60" xfId="0" applyFont="1" applyFill="1" applyBorder="1" applyAlignment="1">
      <alignment horizontal="center" vertical="center"/>
    </xf>
    <xf numFmtId="0" fontId="3" fillId="2" borderId="84" xfId="0" applyFont="1" applyFill="1" applyBorder="1" applyAlignment="1">
      <alignment horizontal="center" vertical="center"/>
    </xf>
    <xf numFmtId="0" fontId="6" fillId="0" borderId="74" xfId="0"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76" xfId="0" applyFont="1" applyFill="1" applyBorder="1" applyAlignment="1">
      <alignment horizontal="center" vertical="center" shrinkToFit="1"/>
    </xf>
    <xf numFmtId="0" fontId="13" fillId="0" borderId="61" xfId="0" applyFont="1" applyBorder="1" applyAlignment="1">
      <alignment horizontal="center" vertical="center" shrinkToFit="1"/>
    </xf>
    <xf numFmtId="0" fontId="13" fillId="0" borderId="76" xfId="0" applyFont="1" applyBorder="1" applyAlignment="1">
      <alignment horizontal="center" vertical="center" shrinkToFit="1"/>
    </xf>
    <xf numFmtId="0" fontId="6" fillId="0" borderId="68" xfId="0" applyFont="1" applyFill="1" applyBorder="1" applyAlignment="1">
      <alignment horizontal="center" vertical="center" shrinkToFit="1"/>
    </xf>
    <xf numFmtId="0" fontId="6" fillId="0" borderId="69"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180" fontId="10" fillId="0" borderId="84" xfId="0" applyNumberFormat="1" applyFont="1" applyBorder="1" applyAlignment="1">
      <alignment horizontal="center" vertical="center" wrapText="1"/>
    </xf>
    <xf numFmtId="0" fontId="9" fillId="2" borderId="8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66" fillId="0" borderId="17" xfId="0" applyFont="1" applyBorder="1" applyAlignment="1">
      <alignment horizontal="center" vertical="center" shrinkToFit="1"/>
    </xf>
    <xf numFmtId="0" fontId="3"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185" fontId="14" fillId="0" borderId="66" xfId="0" applyNumberFormat="1" applyFont="1" applyBorder="1" applyAlignment="1">
      <alignment horizontal="center" vertical="center"/>
    </xf>
    <xf numFmtId="185" fontId="14" fillId="0" borderId="15"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4" xfId="0" applyFont="1" applyFill="1" applyBorder="1" applyAlignment="1">
      <alignment horizontal="center" vertical="center" wrapText="1"/>
    </xf>
    <xf numFmtId="193" fontId="6" fillId="0" borderId="60" xfId="0" applyNumberFormat="1" applyFont="1" applyBorder="1" applyAlignment="1">
      <alignment horizontal="center" vertical="center" wrapText="1"/>
    </xf>
    <xf numFmtId="193" fontId="6" fillId="0" borderId="1" xfId="0" applyNumberFormat="1" applyFont="1" applyBorder="1" applyAlignment="1">
      <alignment horizontal="center" vertical="center" wrapText="1"/>
    </xf>
    <xf numFmtId="0" fontId="13" fillId="0" borderId="60"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184" fontId="5" fillId="0" borderId="60" xfId="0" applyNumberFormat="1" applyFont="1" applyBorder="1" applyAlignment="1">
      <alignment horizontal="center" vertical="center"/>
    </xf>
    <xf numFmtId="184" fontId="5" fillId="0" borderId="16" xfId="0" applyNumberFormat="1" applyFont="1" applyBorder="1" applyAlignment="1">
      <alignment horizontal="center" vertical="center"/>
    </xf>
    <xf numFmtId="0" fontId="3" fillId="2" borderId="84" xfId="0" applyFont="1" applyFill="1" applyBorder="1" applyAlignment="1">
      <alignment horizontal="center" vertical="center" wrapText="1"/>
    </xf>
    <xf numFmtId="0" fontId="3" fillId="0" borderId="60" xfId="0" applyFont="1" applyBorder="1" applyAlignment="1">
      <alignment horizontal="center" vertical="center"/>
    </xf>
    <xf numFmtId="0" fontId="3" fillId="0" borderId="1" xfId="0" applyFont="1" applyBorder="1" applyAlignment="1">
      <alignment horizontal="center" vertical="center"/>
    </xf>
    <xf numFmtId="180" fontId="10" fillId="0" borderId="78"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0" fontId="10" fillId="0" borderId="67" xfId="0" applyNumberFormat="1" applyFont="1" applyBorder="1" applyAlignment="1">
      <alignment horizontal="center" vertical="center" shrinkToFit="1"/>
    </xf>
    <xf numFmtId="180" fontId="10" fillId="0" borderId="44" xfId="0" applyNumberFormat="1" applyFont="1" applyBorder="1" applyAlignment="1">
      <alignment horizontal="center" vertical="center" shrinkToFit="1"/>
    </xf>
    <xf numFmtId="180" fontId="10" fillId="0" borderId="17" xfId="0" applyNumberFormat="1" applyFont="1" applyBorder="1" applyAlignment="1">
      <alignment horizontal="center" vertical="center" shrinkToFit="1"/>
    </xf>
    <xf numFmtId="180" fontId="10" fillId="0" borderId="55" xfId="0" applyNumberFormat="1" applyFont="1" applyBorder="1" applyAlignment="1">
      <alignment horizontal="center" vertical="center" shrinkToFit="1"/>
    </xf>
    <xf numFmtId="180" fontId="12" fillId="0" borderId="57" xfId="0" applyNumberFormat="1" applyFont="1" applyBorder="1" applyAlignment="1">
      <alignment horizontal="center" vertical="center" wrapText="1"/>
    </xf>
    <xf numFmtId="180" fontId="12" fillId="0" borderId="64" xfId="0" applyNumberFormat="1" applyFont="1" applyBorder="1" applyAlignment="1">
      <alignment horizontal="center" vertical="center" wrapText="1"/>
    </xf>
    <xf numFmtId="180" fontId="12" fillId="0" borderId="85" xfId="0" applyNumberFormat="1" applyFont="1" applyBorder="1" applyAlignment="1">
      <alignment horizontal="center" vertical="center" wrapText="1"/>
    </xf>
    <xf numFmtId="0" fontId="6" fillId="2" borderId="2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180" fontId="50" fillId="0" borderId="26" xfId="0" applyNumberFormat="1" applyFont="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84" xfId="0" applyFont="1" applyFill="1" applyBorder="1" applyAlignment="1">
      <alignment horizontal="center" vertical="center" shrinkToFit="1"/>
    </xf>
    <xf numFmtId="0" fontId="6" fillId="0" borderId="5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2" borderId="92" xfId="0" applyFont="1" applyFill="1" applyBorder="1" applyAlignment="1">
      <alignment horizontal="center" vertical="center" shrinkToFit="1"/>
    </xf>
    <xf numFmtId="180" fontId="10" fillId="0" borderId="60" xfId="0" applyNumberFormat="1" applyFont="1" applyBorder="1" applyAlignment="1">
      <alignment horizontal="center" vertical="center" shrinkToFit="1"/>
    </xf>
    <xf numFmtId="180" fontId="10" fillId="0" borderId="16" xfId="0" applyNumberFormat="1" applyFont="1" applyBorder="1" applyAlignment="1">
      <alignment horizontal="center" vertical="center" shrinkToFit="1"/>
    </xf>
    <xf numFmtId="180" fontId="10" fillId="0" borderId="1" xfId="0" applyNumberFormat="1" applyFont="1" applyBorder="1" applyAlignment="1">
      <alignment horizontal="center" vertical="center" shrinkToFit="1"/>
    </xf>
    <xf numFmtId="0" fontId="6" fillId="0" borderId="25"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63"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76" xfId="0" applyFont="1" applyFill="1" applyBorder="1" applyAlignment="1">
      <alignment horizontal="center" vertical="center" shrinkToFit="1"/>
    </xf>
    <xf numFmtId="180" fontId="12" fillId="0" borderId="38" xfId="0" applyNumberFormat="1" applyFont="1" applyBorder="1" applyAlignment="1" applyProtection="1">
      <alignment horizontal="left" vertical="center" wrapText="1" indent="1"/>
      <protection locked="0"/>
    </xf>
    <xf numFmtId="180" fontId="12" fillId="0" borderId="43" xfId="0" applyNumberFormat="1" applyFont="1" applyBorder="1" applyAlignment="1" applyProtection="1">
      <alignment horizontal="left" vertical="center" wrapText="1" indent="1"/>
      <protection locked="0"/>
    </xf>
    <xf numFmtId="180" fontId="12" fillId="0" borderId="86" xfId="0" applyNumberFormat="1" applyFont="1" applyBorder="1" applyAlignment="1" applyProtection="1">
      <alignment horizontal="left" vertical="center" wrapText="1" indent="1"/>
      <protection locked="0"/>
    </xf>
    <xf numFmtId="180" fontId="12" fillId="0" borderId="9" xfId="0" applyNumberFormat="1" applyFont="1" applyBorder="1" applyAlignment="1" applyProtection="1">
      <alignment horizontal="left" vertical="center" wrapText="1" indent="1"/>
      <protection locked="0"/>
    </xf>
    <xf numFmtId="180" fontId="12" fillId="0" borderId="4" xfId="0" applyNumberFormat="1" applyFont="1" applyBorder="1" applyAlignment="1" applyProtection="1">
      <alignment horizontal="left" vertical="center" wrapText="1" indent="1"/>
      <protection locked="0"/>
    </xf>
    <xf numFmtId="180" fontId="12" fillId="0" borderId="8" xfId="0" applyNumberFormat="1" applyFont="1" applyBorder="1" applyAlignment="1" applyProtection="1">
      <alignment horizontal="left" vertical="center" wrapText="1" indent="1"/>
      <protection locked="0"/>
    </xf>
    <xf numFmtId="180" fontId="50" fillId="0" borderId="61" xfId="0" applyNumberFormat="1" applyFont="1" applyBorder="1" applyAlignment="1">
      <alignment horizontal="center" vertical="center" wrapText="1"/>
    </xf>
    <xf numFmtId="180" fontId="50" fillId="0" borderId="76" xfId="0" applyNumberFormat="1" applyFont="1" applyBorder="1" applyAlignment="1">
      <alignment horizontal="center" vertical="center" wrapText="1"/>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1" xfId="0" applyFont="1" applyBorder="1" applyAlignment="1">
      <alignment horizontal="left" vertical="center" indent="1"/>
    </xf>
    <xf numFmtId="0" fontId="3" fillId="0" borderId="17" xfId="0" applyFont="1" applyBorder="1" applyAlignment="1">
      <alignment horizontal="left" vertical="center" indent="1"/>
    </xf>
    <xf numFmtId="0" fontId="3" fillId="0" borderId="55" xfId="0" applyFont="1" applyBorder="1" applyAlignment="1">
      <alignment horizontal="left" vertical="center" indent="1"/>
    </xf>
    <xf numFmtId="0" fontId="3" fillId="0" borderId="32" xfId="0" applyFont="1" applyBorder="1" applyAlignment="1">
      <alignment horizontal="left" vertical="center" indent="1"/>
    </xf>
    <xf numFmtId="0" fontId="3" fillId="0" borderId="16" xfId="0" applyFont="1" applyBorder="1" applyAlignment="1">
      <alignment horizontal="left" vertical="center" indent="1"/>
    </xf>
    <xf numFmtId="0" fontId="3" fillId="0" borderId="1" xfId="0" applyFont="1" applyBorder="1" applyAlignment="1">
      <alignment horizontal="left" vertical="center" indent="1"/>
    </xf>
    <xf numFmtId="180" fontId="12" fillId="0" borderId="11" xfId="0" applyNumberFormat="1" applyFont="1" applyBorder="1" applyAlignment="1" applyProtection="1">
      <alignment horizontal="left" vertical="center" wrapText="1" indent="1"/>
      <protection locked="0"/>
    </xf>
    <xf numFmtId="180" fontId="12" fillId="0" borderId="17" xfId="0" applyNumberFormat="1" applyFont="1" applyBorder="1" applyAlignment="1" applyProtection="1">
      <alignment horizontal="left" vertical="center" wrapText="1" indent="1"/>
      <protection locked="0"/>
    </xf>
    <xf numFmtId="180" fontId="12" fillId="0" borderId="55" xfId="0" applyNumberFormat="1" applyFont="1" applyBorder="1" applyAlignment="1" applyProtection="1">
      <alignment horizontal="left" vertical="center" wrapText="1" indent="1"/>
      <protection locked="0"/>
    </xf>
    <xf numFmtId="0" fontId="7" fillId="0" borderId="38" xfId="0" applyFont="1" applyBorder="1" applyAlignment="1">
      <alignment horizontal="left" indent="1"/>
    </xf>
    <xf numFmtId="0" fontId="7" fillId="0" borderId="4" xfId="0" applyFont="1" applyBorder="1" applyAlignment="1">
      <alignment horizontal="left" indent="1"/>
    </xf>
    <xf numFmtId="0" fontId="7" fillId="0" borderId="43" xfId="0" applyFont="1" applyBorder="1" applyAlignment="1">
      <alignment horizontal="left" indent="1"/>
    </xf>
    <xf numFmtId="0" fontId="6" fillId="2" borderId="89" xfId="0" applyFont="1" applyFill="1" applyBorder="1" applyAlignment="1">
      <alignment horizontal="center" vertical="center" wrapText="1"/>
    </xf>
    <xf numFmtId="0" fontId="6" fillId="2" borderId="71" xfId="0" applyFont="1" applyFill="1" applyBorder="1" applyAlignment="1">
      <alignment horizontal="center" vertical="center" wrapText="1"/>
    </xf>
    <xf numFmtId="180" fontId="50" fillId="0" borderId="57" xfId="0" applyNumberFormat="1" applyFont="1" applyBorder="1" applyAlignment="1">
      <alignment horizontal="center" vertical="center" wrapText="1"/>
    </xf>
    <xf numFmtId="180" fontId="50" fillId="0" borderId="85" xfId="0" applyNumberFormat="1" applyFont="1" applyBorder="1" applyAlignment="1">
      <alignment horizontal="center" vertical="center" wrapText="1"/>
    </xf>
    <xf numFmtId="0" fontId="15" fillId="2" borderId="43" xfId="0" applyFont="1" applyFill="1" applyBorder="1" applyAlignment="1">
      <alignment horizontal="center" vertical="center" wrapText="1"/>
    </xf>
    <xf numFmtId="180" fontId="3" fillId="0" borderId="32" xfId="0" applyNumberFormat="1" applyFont="1" applyFill="1" applyBorder="1" applyAlignment="1">
      <alignment horizontal="center" vertical="center" shrinkToFit="1"/>
    </xf>
    <xf numFmtId="180" fontId="3" fillId="0" borderId="16" xfId="0" applyNumberFormat="1" applyFont="1" applyFill="1" applyBorder="1" applyAlignment="1">
      <alignment horizontal="center" vertical="center" shrinkToFit="1"/>
    </xf>
    <xf numFmtId="180" fontId="3" fillId="0" borderId="1" xfId="0" applyNumberFormat="1" applyFont="1" applyFill="1" applyBorder="1" applyAlignment="1">
      <alignment horizontal="center" vertical="center" shrinkToFit="1"/>
    </xf>
    <xf numFmtId="0" fontId="56" fillId="0" borderId="28" xfId="0" applyNumberFormat="1" applyFont="1" applyBorder="1" applyAlignment="1">
      <alignment horizontal="center" vertical="center" wrapText="1" shrinkToFit="1"/>
    </xf>
    <xf numFmtId="180" fontId="50" fillId="0" borderId="25" xfId="0" applyNumberFormat="1" applyFont="1" applyBorder="1" applyAlignment="1">
      <alignment horizontal="center" vertical="center" shrinkToFit="1"/>
    </xf>
    <xf numFmtId="0" fontId="6" fillId="2" borderId="9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3" fillId="0" borderId="78" xfId="0" applyFont="1" applyBorder="1" applyAlignment="1">
      <alignment horizontal="center" vertical="center" shrinkToFit="1"/>
    </xf>
    <xf numFmtId="0" fontId="13" fillId="0" borderId="67" xfId="0" applyFont="1" applyBorder="1" applyAlignment="1">
      <alignment horizontal="center" vertical="center" shrinkToFit="1"/>
    </xf>
    <xf numFmtId="0" fontId="6" fillId="0" borderId="14" xfId="0" applyFont="1" applyFill="1" applyBorder="1" applyAlignment="1">
      <alignment horizontal="center" vertical="center" wrapText="1"/>
    </xf>
    <xf numFmtId="0" fontId="6" fillId="0" borderId="65"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158" fillId="0" borderId="32" xfId="0" applyNumberFormat="1" applyFont="1" applyFill="1" applyBorder="1" applyAlignment="1">
      <alignment horizontal="center" vertical="center" wrapText="1"/>
    </xf>
    <xf numFmtId="0" fontId="158" fillId="0" borderId="16" xfId="0" applyNumberFormat="1" applyFont="1" applyFill="1" applyBorder="1" applyAlignment="1">
      <alignment horizontal="center" vertical="center" wrapText="1"/>
    </xf>
    <xf numFmtId="0" fontId="158" fillId="0" borderId="1" xfId="0" applyNumberFormat="1" applyFont="1" applyFill="1" applyBorder="1" applyAlignment="1">
      <alignment horizontal="center" vertical="center" wrapText="1"/>
    </xf>
    <xf numFmtId="180" fontId="7" fillId="0" borderId="59" xfId="0" applyNumberFormat="1" applyFont="1" applyBorder="1" applyAlignment="1" applyProtection="1">
      <alignment horizontal="center" vertical="center" wrapText="1"/>
      <protection locked="0"/>
    </xf>
    <xf numFmtId="180" fontId="7" fillId="0" borderId="87" xfId="0" applyNumberFormat="1" applyFont="1" applyBorder="1" applyAlignment="1" applyProtection="1">
      <alignment horizontal="center" vertical="center" wrapText="1"/>
      <protection locked="0"/>
    </xf>
    <xf numFmtId="180" fontId="7" fillId="0" borderId="88" xfId="0" applyNumberFormat="1" applyFont="1" applyBorder="1" applyAlignment="1" applyProtection="1">
      <alignment horizontal="center" vertical="center" wrapText="1"/>
      <protection locked="0"/>
    </xf>
    <xf numFmtId="187" fontId="12" fillId="0" borderId="59" xfId="2" applyNumberFormat="1" applyFont="1" applyBorder="1" applyAlignment="1" applyProtection="1">
      <alignment horizontal="center" vertical="center" wrapText="1"/>
      <protection locked="0"/>
    </xf>
    <xf numFmtId="187" fontId="12" fillId="0" borderId="88" xfId="2" applyNumberFormat="1" applyFont="1" applyBorder="1" applyAlignment="1" applyProtection="1">
      <alignment horizontal="center" vertical="center" wrapText="1"/>
      <protection locked="0"/>
    </xf>
    <xf numFmtId="187" fontId="12" fillId="0" borderId="87" xfId="2" applyNumberFormat="1" applyFont="1" applyBorder="1" applyAlignment="1" applyProtection="1">
      <alignment horizontal="center" vertical="center" wrapText="1"/>
      <protection locked="0"/>
    </xf>
    <xf numFmtId="180" fontId="50" fillId="0" borderId="27" xfId="0" applyNumberFormat="1" applyFont="1" applyBorder="1" applyAlignment="1">
      <alignment horizontal="center" vertical="center" shrinkToFit="1"/>
    </xf>
    <xf numFmtId="0" fontId="3" fillId="9" borderId="2" xfId="0" applyFont="1" applyFill="1" applyBorder="1" applyAlignment="1">
      <alignment horizontal="center" vertical="center"/>
    </xf>
    <xf numFmtId="0" fontId="55" fillId="0" borderId="0" xfId="0" applyFont="1" applyAlignment="1">
      <alignment horizontal="left" vertical="center" shrinkToFit="1"/>
    </xf>
    <xf numFmtId="180" fontId="50" fillId="0" borderId="78" xfId="0" applyNumberFormat="1" applyFont="1" applyBorder="1" applyAlignment="1">
      <alignment horizontal="center" vertical="center" wrapText="1"/>
    </xf>
    <xf numFmtId="180" fontId="50" fillId="0" borderId="67" xfId="0" applyNumberFormat="1" applyFont="1" applyBorder="1" applyAlignment="1">
      <alignment horizontal="center" vertical="center" wrapText="1"/>
    </xf>
    <xf numFmtId="0" fontId="100" fillId="0" borderId="0" xfId="0" applyFont="1" applyFill="1" applyBorder="1" applyAlignment="1">
      <alignment horizontal="center" vertical="center" wrapText="1"/>
    </xf>
    <xf numFmtId="0" fontId="21" fillId="0" borderId="21"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14" fillId="0" borderId="32" xfId="0" applyFont="1" applyBorder="1" applyAlignment="1">
      <alignment horizontal="center" vertical="center" shrinkToFit="1"/>
    </xf>
    <xf numFmtId="0" fontId="114" fillId="0" borderId="133" xfId="0" applyFont="1" applyBorder="1" applyAlignment="1">
      <alignment horizontal="center" vertical="center" shrinkToFit="1"/>
    </xf>
    <xf numFmtId="180" fontId="99" fillId="0" borderId="93" xfId="0" applyNumberFormat="1" applyFont="1" applyBorder="1" applyAlignment="1">
      <alignment horizontal="center" vertical="center" shrinkToFit="1"/>
    </xf>
    <xf numFmtId="180" fontId="99" fillId="0" borderId="94" xfId="0" applyNumberFormat="1" applyFont="1" applyBorder="1" applyAlignment="1">
      <alignment horizontal="center" vertical="center" shrinkToFit="1"/>
    </xf>
    <xf numFmtId="180" fontId="29" fillId="9" borderId="118" xfId="0" applyNumberFormat="1" applyFont="1" applyFill="1" applyBorder="1" applyAlignment="1">
      <alignment horizontal="center" vertical="center" shrinkToFit="1"/>
    </xf>
    <xf numFmtId="180" fontId="29" fillId="9" borderId="134" xfId="0" applyNumberFormat="1" applyFont="1" applyFill="1" applyBorder="1" applyAlignment="1">
      <alignment horizontal="center" vertical="center" shrinkToFit="1"/>
    </xf>
    <xf numFmtId="0" fontId="21" fillId="0" borderId="135" xfId="0" applyFont="1" applyBorder="1" applyAlignment="1">
      <alignment horizontal="center" vertical="center" shrinkToFit="1"/>
    </xf>
    <xf numFmtId="0" fontId="21" fillId="0" borderId="136" xfId="0" applyFont="1" applyBorder="1" applyAlignment="1">
      <alignment horizontal="center" vertical="center" shrinkToFit="1"/>
    </xf>
    <xf numFmtId="0" fontId="21" fillId="0" borderId="106" xfId="0" applyFont="1" applyBorder="1" applyAlignment="1">
      <alignment horizontal="center" vertical="center" shrinkToFit="1"/>
    </xf>
    <xf numFmtId="0" fontId="21" fillId="0" borderId="1" xfId="0" applyFont="1" applyBorder="1" applyAlignment="1">
      <alignment horizontal="center" vertical="center" shrinkToFit="1"/>
    </xf>
    <xf numFmtId="180" fontId="29" fillId="9" borderId="93" xfId="0" applyNumberFormat="1" applyFont="1" applyFill="1" applyBorder="1" applyAlignment="1">
      <alignment horizontal="center" vertical="center" shrinkToFit="1"/>
    </xf>
    <xf numFmtId="180" fontId="29" fillId="9" borderId="101" xfId="0" applyNumberFormat="1" applyFont="1" applyFill="1" applyBorder="1" applyAlignment="1">
      <alignment horizontal="center" vertical="center" shrinkToFit="1"/>
    </xf>
    <xf numFmtId="185" fontId="72" fillId="9" borderId="137" xfId="0" applyNumberFormat="1" applyFont="1" applyFill="1" applyBorder="1" applyAlignment="1">
      <alignment horizontal="center" vertical="center" shrinkToFit="1"/>
    </xf>
    <xf numFmtId="185" fontId="72" fillId="9" borderId="103" xfId="0" applyNumberFormat="1" applyFont="1" applyFill="1" applyBorder="1" applyAlignment="1">
      <alignment horizontal="center" vertical="center" shrinkToFit="1"/>
    </xf>
    <xf numFmtId="185" fontId="72" fillId="9" borderId="104" xfId="0" applyNumberFormat="1" applyFont="1" applyFill="1" applyBorder="1" applyAlignment="1">
      <alignment horizontal="center" vertical="center" shrinkToFit="1"/>
    </xf>
    <xf numFmtId="185" fontId="72" fillId="9" borderId="44" xfId="0" applyNumberFormat="1" applyFont="1" applyFill="1" applyBorder="1" applyAlignment="1">
      <alignment horizontal="center" vertical="center" shrinkToFit="1"/>
    </xf>
    <xf numFmtId="185" fontId="72" fillId="9" borderId="17" xfId="0" applyNumberFormat="1" applyFont="1" applyFill="1" applyBorder="1" applyAlignment="1">
      <alignment horizontal="center" vertical="center" shrinkToFit="1"/>
    </xf>
    <xf numFmtId="185" fontId="72" fillId="9" borderId="95" xfId="0" applyNumberFormat="1" applyFont="1" applyFill="1" applyBorder="1" applyAlignment="1">
      <alignment horizontal="center" vertical="center" shrinkToFit="1"/>
    </xf>
    <xf numFmtId="0" fontId="66" fillId="0" borderId="0" xfId="0" applyFont="1" applyFill="1" applyBorder="1" applyAlignment="1">
      <alignment horizontal="center" wrapText="1"/>
    </xf>
    <xf numFmtId="180" fontId="78" fillId="0" borderId="44" xfId="0" applyNumberFormat="1" applyFont="1" applyBorder="1" applyAlignment="1">
      <alignment horizontal="left" vertical="center" indent="1" shrinkToFit="1"/>
    </xf>
    <xf numFmtId="180" fontId="78" fillId="0" borderId="17" xfId="0" applyNumberFormat="1" applyFont="1" applyBorder="1" applyAlignment="1">
      <alignment horizontal="left" vertical="center" indent="1" shrinkToFit="1"/>
    </xf>
    <xf numFmtId="180" fontId="78" fillId="0" borderId="95" xfId="0" applyNumberFormat="1" applyFont="1" applyBorder="1" applyAlignment="1">
      <alignment horizontal="left" vertical="center" indent="1" shrinkToFit="1"/>
    </xf>
    <xf numFmtId="49" fontId="56" fillId="0" borderId="107" xfId="0" applyNumberFormat="1" applyFont="1" applyBorder="1" applyAlignment="1">
      <alignment horizontal="center" vertical="center" wrapText="1" shrinkToFit="1"/>
    </xf>
    <xf numFmtId="49" fontId="56" fillId="0" borderId="2" xfId="0" applyNumberFormat="1" applyFont="1" applyBorder="1" applyAlignment="1">
      <alignment horizontal="center" vertical="center" wrapText="1" shrinkToFit="1"/>
    </xf>
    <xf numFmtId="0" fontId="63" fillId="0" borderId="0" xfId="0" applyFont="1" applyBorder="1" applyAlignment="1">
      <alignment horizontal="left" vertical="top" wrapText="1" indent="1"/>
    </xf>
    <xf numFmtId="0" fontId="56" fillId="0" borderId="117" xfId="0" applyNumberFormat="1" applyFont="1" applyFill="1" applyBorder="1" applyAlignment="1">
      <alignment horizontal="center" vertical="center" wrapText="1" shrinkToFit="1"/>
    </xf>
    <xf numFmtId="0" fontId="56" fillId="0" borderId="138" xfId="0" applyNumberFormat="1" applyFont="1" applyFill="1" applyBorder="1" applyAlignment="1">
      <alignment horizontal="center" vertical="center" wrapText="1" shrinkToFit="1"/>
    </xf>
    <xf numFmtId="49" fontId="56" fillId="0" borderId="99" xfId="0" applyNumberFormat="1" applyFont="1" applyBorder="1" applyAlignment="1">
      <alignment horizontal="center" vertical="center" wrapText="1" shrinkToFit="1"/>
    </xf>
    <xf numFmtId="0" fontId="21" fillId="0" borderId="100" xfId="0" applyFont="1" applyBorder="1" applyAlignment="1">
      <alignment horizontal="center" vertical="center" shrinkToFit="1"/>
    </xf>
    <xf numFmtId="0" fontId="21" fillId="0" borderId="111" xfId="0" applyFont="1" applyBorder="1" applyAlignment="1">
      <alignment horizontal="center" vertical="center" shrinkToFit="1"/>
    </xf>
    <xf numFmtId="0" fontId="89" fillId="0" borderId="0" xfId="0" applyFont="1" applyAlignment="1" applyProtection="1">
      <alignment horizontal="center" vertical="center" shrinkToFit="1"/>
    </xf>
    <xf numFmtId="0" fontId="137" fillId="0" borderId="0" xfId="0" applyFont="1" applyAlignment="1" applyProtection="1">
      <alignment horizontal="center" vertical="center" shrinkToFit="1"/>
    </xf>
    <xf numFmtId="0" fontId="21" fillId="0" borderId="38" xfId="0" applyFont="1" applyFill="1" applyBorder="1" applyAlignment="1">
      <alignment horizontal="center" vertical="top" shrinkToFit="1"/>
    </xf>
    <xf numFmtId="0" fontId="21" fillId="0" borderId="4" xfId="0" applyFont="1" applyFill="1" applyBorder="1" applyAlignment="1">
      <alignment horizontal="center" vertical="top" shrinkToFit="1"/>
    </xf>
    <xf numFmtId="0" fontId="65" fillId="0" borderId="100" xfId="0" applyFont="1" applyFill="1" applyBorder="1" applyAlignment="1">
      <alignment horizontal="center" vertical="center" shrinkToFit="1"/>
    </xf>
    <xf numFmtId="0" fontId="65" fillId="0" borderId="94" xfId="0" applyFont="1" applyFill="1" applyBorder="1" applyAlignment="1">
      <alignment horizontal="center" vertical="center" shrinkToFit="1"/>
    </xf>
    <xf numFmtId="180" fontId="29" fillId="9" borderId="122" xfId="0" applyNumberFormat="1" applyFont="1" applyFill="1" applyBorder="1" applyAlignment="1">
      <alignment horizontal="center" vertical="center" shrinkToFit="1"/>
    </xf>
    <xf numFmtId="180" fontId="29" fillId="9" borderId="90" xfId="0" applyNumberFormat="1" applyFont="1" applyFill="1" applyBorder="1" applyAlignment="1">
      <alignment horizontal="center" vertical="center" shrinkToFit="1"/>
    </xf>
    <xf numFmtId="180" fontId="29" fillId="9" borderId="125" xfId="0" applyNumberFormat="1" applyFont="1" applyFill="1" applyBorder="1" applyAlignment="1">
      <alignment horizontal="center" vertical="center" shrinkToFit="1"/>
    </xf>
    <xf numFmtId="180" fontId="29" fillId="9" borderId="127" xfId="0" applyNumberFormat="1" applyFont="1" applyFill="1" applyBorder="1" applyAlignment="1">
      <alignment horizontal="center" vertical="center" shrinkToFit="1"/>
    </xf>
    <xf numFmtId="180" fontId="1" fillId="0" borderId="71" xfId="0" applyNumberFormat="1" applyFont="1" applyBorder="1" applyAlignment="1">
      <alignment horizontal="center" vertical="center" shrinkToFit="1"/>
    </xf>
    <xf numFmtId="180" fontId="1" fillId="0" borderId="91" xfId="0" applyNumberFormat="1" applyFont="1" applyBorder="1" applyAlignment="1">
      <alignment horizontal="center" vertical="center" shrinkToFit="1"/>
    </xf>
    <xf numFmtId="180" fontId="1" fillId="0" borderId="128" xfId="0" applyNumberFormat="1" applyFont="1" applyBorder="1" applyAlignment="1">
      <alignment horizontal="center" vertical="center" shrinkToFit="1"/>
    </xf>
    <xf numFmtId="180" fontId="29" fillId="9" borderId="82" xfId="0" applyNumberFormat="1" applyFont="1" applyFill="1" applyBorder="1" applyAlignment="1">
      <alignment horizontal="center" vertical="center" shrinkToFit="1"/>
    </xf>
    <xf numFmtId="180" fontId="29" fillId="9" borderId="69" xfId="0" applyNumberFormat="1" applyFont="1" applyFill="1" applyBorder="1" applyAlignment="1">
      <alignment horizontal="center" vertical="center" shrinkToFit="1"/>
    </xf>
    <xf numFmtId="180" fontId="29" fillId="9" borderId="44" xfId="0" applyNumberFormat="1" applyFont="1" applyFill="1" applyBorder="1" applyAlignment="1">
      <alignment horizontal="center" vertical="center" shrinkToFit="1"/>
    </xf>
    <xf numFmtId="180" fontId="29" fillId="9" borderId="17" xfId="0" applyNumberFormat="1" applyFont="1" applyFill="1" applyBorder="1" applyAlignment="1">
      <alignment horizontal="center" vertical="center" shrinkToFit="1"/>
    </xf>
    <xf numFmtId="0" fontId="20" fillId="0" borderId="112"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20" fillId="0" borderId="105" xfId="0" applyFont="1" applyFill="1" applyBorder="1" applyAlignment="1">
      <alignment horizontal="center" vertical="center" shrinkToFit="1"/>
    </xf>
    <xf numFmtId="0" fontId="148" fillId="0" borderId="0" xfId="0" applyFont="1" applyAlignment="1" applyProtection="1">
      <alignment horizontal="center" vertical="center" shrinkToFit="1"/>
    </xf>
    <xf numFmtId="0" fontId="21" fillId="0" borderId="129" xfId="0" applyFont="1" applyFill="1" applyBorder="1" applyAlignment="1">
      <alignment horizontal="center" vertical="center" wrapText="1" shrinkToFit="1"/>
    </xf>
    <xf numFmtId="0" fontId="21" fillId="0" borderId="11" xfId="0" applyFont="1" applyFill="1" applyBorder="1" applyAlignment="1">
      <alignment horizontal="center" vertical="center" shrinkToFit="1"/>
    </xf>
    <xf numFmtId="0" fontId="62" fillId="0" borderId="0" xfId="0" applyFont="1" applyAlignment="1">
      <alignment horizontal="center" vertical="center" shrinkToFit="1"/>
    </xf>
    <xf numFmtId="180" fontId="42" fillId="9" borderId="4" xfId="0" applyNumberFormat="1" applyFont="1" applyFill="1" applyBorder="1" applyAlignment="1">
      <alignment horizontal="center" vertical="center" shrinkToFit="1"/>
    </xf>
    <xf numFmtId="180" fontId="42" fillId="9" borderId="96" xfId="0" applyNumberFormat="1" applyFont="1" applyFill="1" applyBorder="1" applyAlignment="1">
      <alignment horizontal="center" vertical="center" shrinkToFit="1"/>
    </xf>
    <xf numFmtId="180" fontId="42" fillId="9" borderId="17" xfId="0" applyNumberFormat="1" applyFont="1" applyFill="1" applyBorder="1" applyAlignment="1">
      <alignment horizontal="center" vertical="center" shrinkToFit="1"/>
    </xf>
    <xf numFmtId="180" fontId="42" fillId="9" borderId="95" xfId="0" applyNumberFormat="1" applyFont="1" applyFill="1" applyBorder="1" applyAlignment="1">
      <alignment horizontal="center" vertical="center" shrinkToFit="1"/>
    </xf>
    <xf numFmtId="0" fontId="20" fillId="0" borderId="130" xfId="0" applyFont="1" applyBorder="1" applyAlignment="1">
      <alignment horizontal="center" vertical="center" wrapText="1" shrinkToFit="1"/>
    </xf>
    <xf numFmtId="0" fontId="20" fillId="0" borderId="131" xfId="0" applyFont="1" applyBorder="1" applyAlignment="1">
      <alignment horizontal="center" vertical="center" wrapText="1" shrinkToFit="1"/>
    </xf>
    <xf numFmtId="0" fontId="20" fillId="0" borderId="132" xfId="0" applyFont="1" applyBorder="1" applyAlignment="1">
      <alignment horizontal="center" vertical="center" wrapText="1" shrinkToFit="1"/>
    </xf>
    <xf numFmtId="180" fontId="30" fillId="9" borderId="120" xfId="0" applyNumberFormat="1" applyFont="1" applyFill="1" applyBorder="1" applyAlignment="1">
      <alignment horizontal="center" vertical="center" shrinkToFit="1"/>
    </xf>
    <xf numFmtId="180" fontId="30" fillId="9" borderId="121" xfId="0" applyNumberFormat="1" applyFont="1" applyFill="1" applyBorder="1" applyAlignment="1">
      <alignment horizontal="center" vertical="center" shrinkToFit="1"/>
    </xf>
    <xf numFmtId="180" fontId="30" fillId="9" borderId="33" xfId="0" applyNumberFormat="1" applyFont="1" applyFill="1" applyBorder="1" applyAlignment="1">
      <alignment horizontal="center" vertical="center" shrinkToFit="1"/>
    </xf>
    <xf numFmtId="180" fontId="30" fillId="9" borderId="34" xfId="0" applyNumberFormat="1" applyFont="1" applyFill="1" applyBorder="1" applyAlignment="1">
      <alignment horizontal="center" vertical="center" shrinkToFit="1"/>
    </xf>
    <xf numFmtId="0" fontId="21" fillId="0" borderId="114" xfId="0" applyFont="1" applyBorder="1" applyAlignment="1">
      <alignment horizontal="center" vertical="center" shrinkToFit="1"/>
    </xf>
    <xf numFmtId="0" fontId="21" fillId="0" borderId="33" xfId="0" applyFont="1" applyBorder="1" applyAlignment="1">
      <alignment horizontal="center" vertical="center" shrinkToFit="1"/>
    </xf>
    <xf numFmtId="180" fontId="1" fillId="0" borderId="57" xfId="0" applyNumberFormat="1" applyFont="1" applyBorder="1" applyAlignment="1">
      <alignment horizontal="center" vertical="center" shrinkToFit="1"/>
    </xf>
    <xf numFmtId="180" fontId="1" fillId="0" borderId="64" xfId="0" applyNumberFormat="1" applyFont="1" applyBorder="1" applyAlignment="1">
      <alignment horizontal="center" vertical="center" shrinkToFit="1"/>
    </xf>
    <xf numFmtId="0" fontId="29" fillId="9" borderId="72" xfId="0" applyFont="1" applyFill="1" applyBorder="1" applyAlignment="1">
      <alignment horizontal="center" vertical="center" shrinkToFit="1"/>
    </xf>
    <xf numFmtId="0" fontId="29" fillId="9" borderId="122" xfId="0" applyFont="1" applyFill="1" applyBorder="1" applyAlignment="1">
      <alignment horizontal="center" vertical="center" shrinkToFit="1"/>
    </xf>
    <xf numFmtId="0" fontId="29" fillId="9" borderId="123" xfId="0" applyFont="1" applyFill="1" applyBorder="1" applyAlignment="1">
      <alignment horizontal="center" vertical="center" shrinkToFit="1"/>
    </xf>
    <xf numFmtId="0" fontId="29" fillId="9" borderId="124" xfId="0" applyFont="1" applyFill="1" applyBorder="1" applyAlignment="1">
      <alignment horizontal="center" vertical="center" shrinkToFit="1"/>
    </xf>
    <xf numFmtId="0" fontId="29" fillId="9" borderId="125" xfId="0" applyFont="1" applyFill="1" applyBorder="1" applyAlignment="1">
      <alignment horizontal="center" vertical="center" shrinkToFit="1"/>
    </xf>
    <xf numFmtId="0" fontId="29" fillId="9" borderId="126" xfId="0" applyFont="1" applyFill="1" applyBorder="1" applyAlignment="1">
      <alignment horizontal="center" vertical="center" shrinkToFit="1"/>
    </xf>
    <xf numFmtId="0" fontId="0" fillId="0" borderId="89" xfId="0" applyBorder="1" applyAlignment="1">
      <alignment horizontal="center" vertical="center" shrinkToFit="1"/>
    </xf>
    <xf numFmtId="0" fontId="0" fillId="0" borderId="4" xfId="0" applyBorder="1" applyAlignment="1">
      <alignment horizontal="center" vertical="center" shrinkToFit="1"/>
    </xf>
    <xf numFmtId="0" fontId="99" fillId="0" borderId="94" xfId="0" applyFont="1" applyBorder="1" applyAlignment="1">
      <alignment horizontal="center" vertical="center" shrinkToFit="1"/>
    </xf>
    <xf numFmtId="0" fontId="99" fillId="0" borderId="101" xfId="0" applyFont="1" applyBorder="1" applyAlignment="1">
      <alignment horizontal="center" vertical="center" shrinkToFit="1"/>
    </xf>
    <xf numFmtId="0" fontId="65" fillId="0" borderId="33" xfId="0" applyFont="1" applyBorder="1" applyAlignment="1">
      <alignment vertical="center" shrinkToFit="1"/>
    </xf>
    <xf numFmtId="0" fontId="21" fillId="0" borderId="94" xfId="0" applyFont="1" applyBorder="1" applyAlignment="1">
      <alignment horizontal="center" vertical="center" shrinkToFit="1"/>
    </xf>
    <xf numFmtId="180" fontId="29" fillId="9" borderId="119" xfId="0" applyNumberFormat="1" applyFont="1" applyFill="1" applyBorder="1" applyAlignment="1">
      <alignment horizontal="center" vertical="center" shrinkToFit="1"/>
    </xf>
    <xf numFmtId="180" fontId="29" fillId="9" borderId="98" xfId="0" applyNumberFormat="1" applyFont="1" applyFill="1" applyBorder="1" applyAlignment="1">
      <alignment horizontal="center" vertical="center" shrinkToFit="1"/>
    </xf>
    <xf numFmtId="180" fontId="29" fillId="9" borderId="33" xfId="0" applyNumberFormat="1" applyFont="1" applyFill="1" applyBorder="1" applyAlignment="1">
      <alignment horizontal="center" vertical="center" shrinkToFit="1"/>
    </xf>
    <xf numFmtId="180" fontId="29" fillId="9" borderId="109" xfId="0" applyNumberFormat="1" applyFont="1" applyFill="1" applyBorder="1" applyAlignment="1">
      <alignment horizontal="center" vertical="center" shrinkToFit="1"/>
    </xf>
    <xf numFmtId="180" fontId="29" fillId="9" borderId="110" xfId="0" applyNumberFormat="1" applyFont="1" applyFill="1" applyBorder="1" applyAlignment="1">
      <alignment horizontal="center" vertical="center" shrinkToFit="1"/>
    </xf>
    <xf numFmtId="0" fontId="103" fillId="0" borderId="0" xfId="0" applyFont="1" applyBorder="1" applyAlignment="1">
      <alignment vertical="center" wrapText="1"/>
    </xf>
    <xf numFmtId="0" fontId="136" fillId="0" borderId="0" xfId="0" applyFont="1" applyAlignment="1">
      <alignment horizontal="center" shrinkToFit="1"/>
    </xf>
    <xf numFmtId="0" fontId="56" fillId="0" borderId="2" xfId="0" applyNumberFormat="1" applyFont="1" applyFill="1" applyBorder="1" applyAlignment="1">
      <alignment horizontal="center" vertical="center" wrapText="1" shrinkToFit="1"/>
    </xf>
    <xf numFmtId="0" fontId="56" fillId="0" borderId="99" xfId="0" applyNumberFormat="1" applyFont="1" applyFill="1" applyBorder="1" applyAlignment="1">
      <alignment horizontal="center" vertical="center" wrapText="1" shrinkToFit="1"/>
    </xf>
    <xf numFmtId="0" fontId="56" fillId="0" borderId="116" xfId="0" applyNumberFormat="1" applyFont="1" applyFill="1" applyBorder="1" applyAlignment="1">
      <alignment horizontal="center" vertical="center" wrapText="1" shrinkToFit="1"/>
    </xf>
    <xf numFmtId="0" fontId="56" fillId="0" borderId="107" xfId="0" applyNumberFormat="1" applyFont="1" applyBorder="1" applyAlignment="1">
      <alignment horizontal="center" vertical="center" wrapText="1" shrinkToFit="1"/>
    </xf>
    <xf numFmtId="0" fontId="56" fillId="0" borderId="2" xfId="0" applyNumberFormat="1" applyFont="1" applyBorder="1" applyAlignment="1">
      <alignment horizontal="center" vertical="center" wrapText="1" shrinkToFit="1"/>
    </xf>
    <xf numFmtId="0" fontId="56" fillId="0" borderId="107" xfId="0" applyNumberFormat="1" applyFont="1" applyFill="1" applyBorder="1" applyAlignment="1">
      <alignment horizontal="center" vertical="center" wrapText="1" shrinkToFit="1"/>
    </xf>
    <xf numFmtId="0" fontId="41" fillId="0" borderId="120" xfId="0" applyNumberFormat="1" applyFont="1" applyBorder="1" applyAlignment="1">
      <alignment horizontal="center" vertical="center" wrapText="1" shrinkToFit="1"/>
    </xf>
    <xf numFmtId="0" fontId="41" fillId="0" borderId="121" xfId="0" applyNumberFormat="1" applyFont="1" applyBorder="1" applyAlignment="1">
      <alignment horizontal="center" vertical="center" wrapText="1" shrinkToFit="1"/>
    </xf>
    <xf numFmtId="0" fontId="158" fillId="0" borderId="121" xfId="0" applyNumberFormat="1" applyFont="1" applyBorder="1" applyAlignment="1">
      <alignment horizontal="center" vertical="center" wrapText="1" shrinkToFit="1"/>
    </xf>
    <xf numFmtId="0" fontId="158" fillId="0" borderId="198" xfId="0" applyNumberFormat="1" applyFont="1" applyBorder="1" applyAlignment="1">
      <alignment horizontal="center" vertical="center" wrapText="1" shrinkToFit="1"/>
    </xf>
    <xf numFmtId="180" fontId="78" fillId="0" borderId="93" xfId="0" applyNumberFormat="1" applyFont="1" applyBorder="1" applyAlignment="1">
      <alignment horizontal="left" vertical="center" indent="1" shrinkToFit="1"/>
    </xf>
    <xf numFmtId="180" fontId="78" fillId="0" borderId="94" xfId="0" applyNumberFormat="1" applyFont="1" applyBorder="1" applyAlignment="1">
      <alignment horizontal="left" vertical="center" indent="1" shrinkToFit="1"/>
    </xf>
    <xf numFmtId="0" fontId="20" fillId="0" borderId="38" xfId="0" applyFont="1" applyBorder="1" applyAlignment="1">
      <alignment horizontal="center" vertical="center" shrinkToFit="1"/>
    </xf>
    <xf numFmtId="0" fontId="20" fillId="0" borderId="9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97" xfId="0" applyFont="1" applyBorder="1" applyAlignment="1">
      <alignment horizontal="center" vertical="center" shrinkToFit="1"/>
    </xf>
    <xf numFmtId="0" fontId="20" fillId="0" borderId="98" xfId="0" applyFont="1" applyBorder="1" applyAlignment="1">
      <alignment horizontal="center" vertical="center" shrinkToFit="1"/>
    </xf>
    <xf numFmtId="0" fontId="20" fillId="0" borderId="34" xfId="0" applyFont="1" applyBorder="1" applyAlignment="1">
      <alignment horizontal="center" vertical="center" shrinkToFit="1"/>
    </xf>
    <xf numFmtId="0" fontId="56" fillId="0" borderId="99" xfId="0" applyNumberFormat="1" applyFont="1" applyBorder="1" applyAlignment="1">
      <alignment horizontal="center" vertical="center" wrapText="1" shrinkToFit="1"/>
    </xf>
    <xf numFmtId="0" fontId="21" fillId="0" borderId="101" xfId="0" applyFont="1" applyBorder="1" applyAlignment="1">
      <alignment horizontal="center" vertical="center" shrinkToFit="1"/>
    </xf>
    <xf numFmtId="0" fontId="23" fillId="0" borderId="102" xfId="0" applyFont="1" applyBorder="1" applyAlignment="1">
      <alignment horizontal="center" vertical="center" shrinkToFit="1"/>
    </xf>
    <xf numFmtId="0" fontId="23" fillId="0" borderId="103" xfId="0" applyFont="1" applyBorder="1" applyAlignment="1">
      <alignment horizontal="center" vertical="center" shrinkToFit="1"/>
    </xf>
    <xf numFmtId="0" fontId="23" fillId="0" borderId="104" xfId="0" applyFont="1" applyBorder="1" applyAlignment="1">
      <alignment horizontal="center" vertical="center" shrinkToFit="1"/>
    </xf>
    <xf numFmtId="0" fontId="23" fillId="0" borderId="105"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95" xfId="0" applyFont="1" applyBorder="1" applyAlignment="1">
      <alignment horizontal="center" vertical="center" shrinkToFit="1"/>
    </xf>
    <xf numFmtId="0" fontId="21" fillId="0" borderId="84" xfId="0" applyFont="1" applyBorder="1" applyAlignment="1">
      <alignment horizontal="center" vertical="center" shrinkToFit="1"/>
    </xf>
    <xf numFmtId="180" fontId="98" fillId="0" borderId="108" xfId="0" applyNumberFormat="1" applyFont="1" applyBorder="1" applyAlignment="1">
      <alignment horizontal="center" vertical="center" shrinkToFit="1"/>
    </xf>
    <xf numFmtId="180" fontId="98" fillId="0" borderId="109" xfId="0" applyNumberFormat="1" applyFont="1" applyBorder="1" applyAlignment="1">
      <alignment horizontal="center" vertical="center" shrinkToFit="1"/>
    </xf>
    <xf numFmtId="180" fontId="98" fillId="0" borderId="110" xfId="0" applyNumberFormat="1" applyFont="1" applyBorder="1" applyAlignment="1">
      <alignment horizontal="center" vertical="center" shrinkToFit="1"/>
    </xf>
    <xf numFmtId="0" fontId="20" fillId="0" borderId="112" xfId="0" applyFont="1" applyBorder="1" applyAlignment="1">
      <alignment horizontal="center" vertical="center" shrinkToFit="1"/>
    </xf>
    <xf numFmtId="0" fontId="20" fillId="0" borderId="43" xfId="0" applyFont="1" applyBorder="1" applyAlignment="1">
      <alignment horizontal="center" vertical="center" shrinkToFit="1"/>
    </xf>
    <xf numFmtId="0" fontId="20" fillId="0" borderId="113"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114" xfId="0" applyFont="1" applyBorder="1" applyAlignment="1">
      <alignment horizontal="center" vertical="center" shrinkToFit="1"/>
    </xf>
    <xf numFmtId="0" fontId="20" fillId="0" borderId="115" xfId="0" applyFont="1" applyBorder="1" applyAlignment="1">
      <alignment horizontal="center" vertical="center" shrinkToFit="1"/>
    </xf>
    <xf numFmtId="0" fontId="159" fillId="17" borderId="113" xfId="0" applyFont="1" applyFill="1" applyBorder="1" applyAlignment="1">
      <alignment horizontal="center" vertical="top"/>
    </xf>
    <xf numFmtId="0" fontId="160" fillId="18" borderId="113" xfId="0" applyFont="1" applyFill="1" applyBorder="1" applyAlignment="1">
      <alignment horizontal="center" vertical="top"/>
    </xf>
    <xf numFmtId="0" fontId="156" fillId="0" borderId="0" xfId="0" applyFont="1" applyBorder="1" applyAlignment="1" applyProtection="1">
      <alignment horizontal="left" vertical="center" wrapText="1" indent="1"/>
    </xf>
    <xf numFmtId="0" fontId="156" fillId="0" borderId="97" xfId="0" applyFont="1" applyBorder="1" applyAlignment="1" applyProtection="1">
      <alignment horizontal="left" vertical="center" wrapText="1" indent="1"/>
    </xf>
    <xf numFmtId="0" fontId="157" fillId="0" borderId="0" xfId="0" applyFont="1" applyBorder="1" applyAlignment="1" applyProtection="1">
      <alignment horizontal="left" vertical="center" wrapText="1" indent="1"/>
    </xf>
    <xf numFmtId="0" fontId="157" fillId="0" borderId="97" xfId="0" applyFont="1" applyBorder="1" applyAlignment="1" applyProtection="1">
      <alignment horizontal="left" vertical="center" wrapText="1" indent="1"/>
    </xf>
    <xf numFmtId="0" fontId="55" fillId="0" borderId="0" xfId="0" applyFont="1" applyAlignment="1">
      <alignment horizontal="center" vertical="center" wrapText="1"/>
    </xf>
    <xf numFmtId="0" fontId="55" fillId="0" borderId="0" xfId="0" applyFont="1" applyAlignment="1">
      <alignment horizontal="center" vertical="center"/>
    </xf>
    <xf numFmtId="0" fontId="10" fillId="0" borderId="57"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3" fillId="9" borderId="77" xfId="0" applyFont="1" applyFill="1" applyBorder="1" applyAlignment="1">
      <alignment horizontal="center" vertical="center"/>
    </xf>
    <xf numFmtId="0" fontId="3" fillId="9" borderId="56" xfId="0" applyFont="1" applyFill="1" applyBorder="1" applyAlignment="1">
      <alignment horizontal="center" vertical="center"/>
    </xf>
    <xf numFmtId="0" fontId="47" fillId="0" borderId="82" xfId="0" applyNumberFormat="1" applyFont="1" applyFill="1" applyBorder="1" applyAlignment="1" applyProtection="1">
      <alignment horizontal="center" vertical="center" shrinkToFit="1"/>
      <protection locked="0"/>
    </xf>
    <xf numFmtId="0" fontId="47" fillId="0" borderId="69" xfId="0" applyNumberFormat="1" applyFont="1" applyFill="1" applyBorder="1" applyAlignment="1" applyProtection="1">
      <alignment horizontal="center" vertical="center" shrinkToFit="1"/>
      <protection locked="0"/>
    </xf>
    <xf numFmtId="0" fontId="47" fillId="0" borderId="44" xfId="0" applyNumberFormat="1" applyFont="1" applyFill="1" applyBorder="1" applyAlignment="1" applyProtection="1">
      <alignment horizontal="center" vertical="center" shrinkToFit="1"/>
      <protection locked="0"/>
    </xf>
    <xf numFmtId="0" fontId="47" fillId="0" borderId="17" xfId="0" applyNumberFormat="1" applyFont="1" applyFill="1" applyBorder="1" applyAlignment="1" applyProtection="1">
      <alignment horizontal="center" vertical="center" shrinkToFit="1"/>
      <protection locked="0"/>
    </xf>
    <xf numFmtId="0" fontId="7" fillId="9" borderId="30" xfId="0" applyFont="1" applyFill="1" applyBorder="1" applyAlignment="1">
      <alignment horizontal="center" vertical="center" wrapText="1"/>
    </xf>
    <xf numFmtId="0" fontId="7" fillId="9" borderId="66" xfId="0" applyFont="1" applyFill="1" applyBorder="1" applyAlignment="1">
      <alignment horizontal="center" vertical="center" wrapText="1"/>
    </xf>
    <xf numFmtId="0" fontId="13" fillId="0" borderId="44" xfId="0" applyFont="1" applyFill="1" applyBorder="1" applyAlignment="1" applyProtection="1">
      <alignment horizontal="center" vertical="center" shrinkToFit="1"/>
      <protection locked="0"/>
    </xf>
    <xf numFmtId="0" fontId="13" fillId="0" borderId="55" xfId="0" applyFont="1" applyFill="1" applyBorder="1" applyAlignment="1" applyProtection="1">
      <alignment horizontal="center" vertical="center" shrinkToFit="1"/>
      <protection locked="0"/>
    </xf>
    <xf numFmtId="0" fontId="10" fillId="9" borderId="113" xfId="0" applyFont="1" applyFill="1" applyBorder="1" applyAlignment="1">
      <alignment horizontal="center" vertical="center" justifyLastLine="1"/>
    </xf>
    <xf numFmtId="0" fontId="10" fillId="9" borderId="114" xfId="0" applyFont="1" applyFill="1" applyBorder="1" applyAlignment="1">
      <alignment horizontal="center" vertical="center" justifyLastLine="1"/>
    </xf>
    <xf numFmtId="0" fontId="48" fillId="0" borderId="0" xfId="0" applyFont="1" applyBorder="1" applyAlignment="1">
      <alignment horizontal="center" vertical="center"/>
    </xf>
    <xf numFmtId="0" fontId="106" fillId="0" borderId="0" xfId="0" applyFont="1" applyFill="1" applyBorder="1" applyAlignment="1">
      <alignment horizontal="center" vertical="center"/>
    </xf>
    <xf numFmtId="0" fontId="13" fillId="0" borderId="17" xfId="0" applyFont="1" applyBorder="1" applyAlignment="1" applyProtection="1">
      <alignment horizontal="left" vertical="center" wrapText="1" shrinkToFit="1"/>
    </xf>
    <xf numFmtId="0" fontId="13" fillId="0" borderId="95" xfId="0" applyFont="1" applyBorder="1" applyAlignment="1" applyProtection="1">
      <alignment horizontal="left" vertical="center" wrapText="1" shrinkToFit="1"/>
    </xf>
    <xf numFmtId="0" fontId="10" fillId="9" borderId="147" xfId="0" applyFont="1" applyFill="1" applyBorder="1" applyAlignment="1">
      <alignment horizontal="center" vertical="center" wrapText="1" justifyLastLine="1"/>
    </xf>
    <xf numFmtId="0" fontId="10" fillId="9" borderId="148" xfId="0" applyFont="1" applyFill="1" applyBorder="1" applyAlignment="1">
      <alignment horizontal="center" vertical="center" wrapText="1" justifyLastLine="1"/>
    </xf>
    <xf numFmtId="185" fontId="108" fillId="0" borderId="149" xfId="0" applyNumberFormat="1" applyFont="1" applyBorder="1" applyAlignment="1">
      <alignment horizontal="center" vertical="center"/>
    </xf>
    <xf numFmtId="185" fontId="108" fillId="0" borderId="150" xfId="0" applyNumberFormat="1" applyFont="1" applyBorder="1" applyAlignment="1">
      <alignment horizontal="center" vertical="center"/>
    </xf>
    <xf numFmtId="0" fontId="161" fillId="0" borderId="0" xfId="0" applyFont="1" applyBorder="1" applyAlignment="1" applyProtection="1">
      <alignment horizontal="center" vertical="center" wrapText="1" shrinkToFit="1"/>
    </xf>
    <xf numFmtId="0" fontId="161" fillId="0" borderId="0" xfId="0" applyFont="1" applyBorder="1" applyAlignment="1" applyProtection="1">
      <alignment horizontal="center" vertical="center" shrinkToFit="1"/>
    </xf>
    <xf numFmtId="0" fontId="105" fillId="0" borderId="0" xfId="0" applyFont="1" applyFill="1" applyBorder="1" applyAlignment="1">
      <alignment horizontal="center" vertical="center"/>
    </xf>
    <xf numFmtId="0" fontId="107" fillId="0" borderId="0" xfId="0" applyFont="1" applyFill="1" applyBorder="1" applyAlignment="1">
      <alignment horizontal="center" vertical="center" wrapText="1"/>
    </xf>
    <xf numFmtId="0" fontId="107" fillId="0" borderId="0" xfId="0" applyFont="1" applyFill="1" applyBorder="1" applyAlignment="1">
      <alignment horizontal="center" vertical="center"/>
    </xf>
    <xf numFmtId="0" fontId="26" fillId="0" borderId="0" xfId="0" applyFont="1" applyBorder="1" applyAlignment="1">
      <alignment horizontal="center" vertical="center"/>
    </xf>
    <xf numFmtId="0" fontId="5" fillId="0" borderId="60"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33" xfId="0" applyFont="1" applyBorder="1" applyAlignment="1" applyProtection="1">
      <alignment horizontal="center" vertical="center" shrinkToFit="1"/>
    </xf>
    <xf numFmtId="0" fontId="69" fillId="0" borderId="69" xfId="0" applyFont="1" applyBorder="1" applyAlignment="1" applyProtection="1">
      <alignment vertical="center"/>
      <protection locked="0"/>
    </xf>
    <xf numFmtId="0" fontId="69" fillId="0" borderId="144" xfId="0" applyFont="1" applyBorder="1" applyAlignment="1" applyProtection="1">
      <alignment vertical="center"/>
      <protection locked="0"/>
    </xf>
    <xf numFmtId="0" fontId="69" fillId="0" borderId="0" xfId="0" applyFont="1" applyBorder="1" applyAlignment="1" applyProtection="1">
      <alignment vertical="center"/>
      <protection locked="0"/>
    </xf>
    <xf numFmtId="0" fontId="69" fillId="0" borderId="97" xfId="0" applyFont="1" applyBorder="1" applyAlignment="1" applyProtection="1">
      <alignment vertical="center"/>
      <protection locked="0"/>
    </xf>
    <xf numFmtId="0" fontId="13" fillId="9" borderId="139" xfId="0" applyFont="1" applyFill="1" applyBorder="1" applyAlignment="1">
      <alignment horizontal="center" vertical="center" justifyLastLine="1"/>
    </xf>
    <xf numFmtId="0" fontId="13" fillId="9" borderId="140" xfId="0" applyFont="1" applyFill="1" applyBorder="1" applyAlignment="1">
      <alignment horizontal="center" vertical="center" justifyLastLine="1"/>
    </xf>
    <xf numFmtId="0" fontId="9" fillId="0" borderId="82" xfId="0" applyFont="1" applyBorder="1" applyAlignment="1" applyProtection="1">
      <alignment horizontal="center" shrinkToFit="1"/>
      <protection locked="0"/>
    </xf>
    <xf numFmtId="0" fontId="9" fillId="0" borderId="83" xfId="0" applyFont="1" applyBorder="1" applyAlignment="1" applyProtection="1">
      <alignment horizontal="center" shrinkToFit="1"/>
      <protection locked="0"/>
    </xf>
    <xf numFmtId="0" fontId="13" fillId="9" borderId="129" xfId="0" applyFont="1" applyFill="1" applyBorder="1" applyAlignment="1">
      <alignment horizontal="center" vertical="center" wrapText="1"/>
    </xf>
    <xf numFmtId="0" fontId="13" fillId="9" borderId="143"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73" xfId="0" applyFont="1" applyFill="1" applyBorder="1" applyAlignment="1">
      <alignment horizontal="center" vertical="center" wrapText="1"/>
    </xf>
    <xf numFmtId="0" fontId="13" fillId="0" borderId="93" xfId="0" applyFont="1" applyBorder="1" applyAlignment="1" applyProtection="1">
      <alignment horizontal="center" vertical="center"/>
    </xf>
    <xf numFmtId="0" fontId="13" fillId="0" borderId="94" xfId="0" applyFont="1" applyBorder="1" applyAlignment="1" applyProtection="1">
      <alignment horizontal="center" vertical="center"/>
    </xf>
    <xf numFmtId="176" fontId="5" fillId="0" borderId="57" xfId="0" applyNumberFormat="1" applyFont="1" applyBorder="1" applyAlignment="1" applyProtection="1">
      <alignment horizontal="left" vertical="center" indent="1" shrinkToFit="1"/>
    </xf>
    <xf numFmtId="176" fontId="5" fillId="0" borderId="64" xfId="0" applyNumberFormat="1" applyFont="1" applyBorder="1" applyAlignment="1" applyProtection="1">
      <alignment horizontal="left" vertical="center" indent="1" shrinkToFit="1"/>
    </xf>
    <xf numFmtId="176" fontId="5" fillId="0" borderId="58" xfId="0" applyNumberFormat="1" applyFont="1" applyBorder="1" applyAlignment="1" applyProtection="1">
      <alignment horizontal="left" vertical="center" indent="1" shrinkToFit="1"/>
    </xf>
    <xf numFmtId="0" fontId="10" fillId="0" borderId="90" xfId="0" applyFont="1" applyBorder="1" applyAlignment="1" applyProtection="1">
      <alignment horizontal="left" vertical="center" wrapText="1" indent="1" shrinkToFit="1"/>
    </xf>
    <xf numFmtId="0" fontId="10" fillId="0" borderId="0" xfId="0" applyFont="1" applyBorder="1" applyAlignment="1" applyProtection="1">
      <alignment horizontal="left" vertical="center" wrapText="1" indent="1" shrinkToFit="1"/>
    </xf>
    <xf numFmtId="0" fontId="10" fillId="0" borderId="97" xfId="0" applyFont="1" applyBorder="1" applyAlignment="1" applyProtection="1">
      <alignment horizontal="left" vertical="center" wrapText="1" indent="1" shrinkToFit="1"/>
    </xf>
    <xf numFmtId="0" fontId="47" fillId="0" borderId="139" xfId="0" applyNumberFormat="1" applyFont="1" applyFill="1" applyBorder="1" applyAlignment="1" applyProtection="1">
      <alignment horizontal="center" vertical="center"/>
    </xf>
    <xf numFmtId="0" fontId="47" fillId="0" borderId="145" xfId="0" applyNumberFormat="1" applyFont="1" applyFill="1" applyBorder="1" applyAlignment="1" applyProtection="1">
      <alignment horizontal="center" vertical="center"/>
    </xf>
    <xf numFmtId="0" fontId="47" fillId="0" borderId="146" xfId="0" applyNumberFormat="1" applyFont="1" applyFill="1" applyBorder="1" applyAlignment="1" applyProtection="1">
      <alignment horizontal="center" vertical="center"/>
    </xf>
    <xf numFmtId="0" fontId="9" fillId="0" borderId="89" xfId="0" applyFont="1" applyFill="1" applyBorder="1" applyAlignment="1" applyProtection="1">
      <alignment horizontal="center" vertical="center"/>
    </xf>
    <xf numFmtId="0" fontId="9" fillId="0" borderId="96" xfId="0" applyFont="1" applyFill="1" applyBorder="1" applyAlignment="1" applyProtection="1">
      <alignment horizontal="center" vertical="center"/>
    </xf>
    <xf numFmtId="0" fontId="10" fillId="0" borderId="141"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141"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142" xfId="0" applyFont="1" applyFill="1" applyBorder="1" applyAlignment="1" applyProtection="1">
      <alignment horizontal="center" vertical="center" shrinkToFit="1"/>
    </xf>
    <xf numFmtId="0" fontId="78" fillId="11" borderId="102" xfId="0" applyFont="1" applyFill="1" applyBorder="1" applyAlignment="1">
      <alignment horizontal="center" vertical="center" wrapText="1"/>
    </xf>
    <xf numFmtId="0" fontId="78" fillId="11" borderId="103" xfId="0" applyFont="1" applyFill="1" applyBorder="1" applyAlignment="1">
      <alignment horizontal="center" vertical="center"/>
    </xf>
    <xf numFmtId="0" fontId="78" fillId="11" borderId="104" xfId="0" applyFont="1" applyFill="1" applyBorder="1" applyAlignment="1">
      <alignment horizontal="center" vertical="center"/>
    </xf>
    <xf numFmtId="0" fontId="78" fillId="11" borderId="113" xfId="0" applyFont="1" applyFill="1" applyBorder="1" applyAlignment="1">
      <alignment horizontal="center" vertical="center"/>
    </xf>
    <xf numFmtId="0" fontId="78" fillId="11" borderId="0" xfId="0" applyFont="1" applyFill="1" applyBorder="1" applyAlignment="1">
      <alignment horizontal="center" vertical="center"/>
    </xf>
    <xf numFmtId="0" fontId="78" fillId="11" borderId="97" xfId="0" applyFont="1" applyFill="1" applyBorder="1" applyAlignment="1">
      <alignment horizontal="center" vertical="center"/>
    </xf>
    <xf numFmtId="0" fontId="78" fillId="11" borderId="114" xfId="0" applyFont="1" applyFill="1" applyBorder="1" applyAlignment="1">
      <alignment horizontal="center" vertical="center"/>
    </xf>
    <xf numFmtId="0" fontId="78" fillId="11" borderId="33" xfId="0" applyFont="1" applyFill="1" applyBorder="1" applyAlignment="1">
      <alignment horizontal="center" vertical="center"/>
    </xf>
    <xf numFmtId="0" fontId="78" fillId="11" borderId="34" xfId="0" applyFont="1" applyFill="1" applyBorder="1" applyAlignment="1">
      <alignment horizontal="center" vertical="center"/>
    </xf>
    <xf numFmtId="0" fontId="92" fillId="0" borderId="0" xfId="0" applyFont="1" applyAlignment="1" applyProtection="1">
      <alignment horizontal="distributed" vertical="center" indent="2"/>
    </xf>
    <xf numFmtId="0" fontId="128" fillId="0" borderId="0" xfId="0" applyFont="1" applyAlignment="1" applyProtection="1">
      <alignment vertical="distributed" wrapText="1"/>
    </xf>
    <xf numFmtId="0" fontId="78" fillId="0" borderId="0" xfId="0" applyFont="1" applyAlignment="1" applyProtection="1">
      <alignment horizontal="left" vertical="center" shrinkToFit="1"/>
    </xf>
    <xf numFmtId="186" fontId="91" fillId="0" borderId="0" xfId="0" applyNumberFormat="1" applyFont="1" applyAlignment="1" applyProtection="1">
      <alignment horizontal="distributed" vertical="center"/>
      <protection locked="0"/>
    </xf>
    <xf numFmtId="0" fontId="74" fillId="0" borderId="0" xfId="0" applyFont="1" applyAlignment="1" applyProtection="1">
      <alignment horizontal="left" vertical="center" wrapText="1"/>
    </xf>
    <xf numFmtId="0" fontId="78" fillId="0" borderId="0" xfId="0" applyFont="1" applyAlignment="1" applyProtection="1">
      <alignment horizontal="center" vertical="center" shrinkToFit="1"/>
    </xf>
    <xf numFmtId="0" fontId="91" fillId="0" borderId="0" xfId="0" applyFont="1" applyAlignment="1" applyProtection="1">
      <alignment horizontal="distributed" vertical="center"/>
    </xf>
    <xf numFmtId="0" fontId="140" fillId="0" borderId="0" xfId="0" applyFont="1" applyAlignment="1">
      <alignment horizontal="distributed" vertical="center"/>
    </xf>
    <xf numFmtId="0" fontId="128" fillId="0" borderId="0" xfId="0" applyFont="1" applyAlignment="1">
      <alignment horizontal="left" vertical="distributed" wrapText="1"/>
    </xf>
    <xf numFmtId="0" fontId="95" fillId="0" borderId="0" xfId="0" applyFont="1" applyAlignment="1">
      <alignment horizontal="distributed" vertical="center"/>
    </xf>
    <xf numFmtId="0" fontId="91" fillId="0" borderId="0" xfId="0" applyFont="1" applyAlignment="1">
      <alignment horizontal="distributed" vertical="center"/>
    </xf>
    <xf numFmtId="0" fontId="74" fillId="0" borderId="0" xfId="0" applyFont="1" applyAlignment="1" applyProtection="1">
      <alignment vertical="center" wrapText="1" shrinkToFit="1"/>
      <protection locked="0"/>
    </xf>
    <xf numFmtId="0" fontId="96" fillId="0" borderId="0" xfId="0" applyFont="1" applyAlignment="1" applyProtection="1">
      <alignment horizontal="left" vertical="center" shrinkToFit="1"/>
      <protection locked="0"/>
    </xf>
    <xf numFmtId="0" fontId="92" fillId="0" borderId="0" xfId="0" applyFont="1" applyAlignment="1">
      <alignment horizontal="distributed" vertical="center" indent="3"/>
    </xf>
    <xf numFmtId="0" fontId="74" fillId="0" borderId="0" xfId="0" applyFont="1" applyAlignment="1" applyProtection="1">
      <alignment horizontal="left" vertical="center" wrapText="1"/>
      <protection locked="0"/>
    </xf>
    <xf numFmtId="0" fontId="74" fillId="0" borderId="0" xfId="0" applyFont="1" applyAlignment="1" applyProtection="1">
      <alignment vertical="center" wrapText="1"/>
      <protection locked="0"/>
    </xf>
    <xf numFmtId="0" fontId="96" fillId="0" borderId="0" xfId="0" applyFont="1" applyAlignment="1" applyProtection="1">
      <alignment horizontal="center" vertical="center"/>
      <protection locked="0"/>
    </xf>
    <xf numFmtId="0" fontId="76" fillId="0" borderId="6" xfId="0" applyFont="1" applyBorder="1" applyAlignment="1" applyProtection="1">
      <alignment horizontal="left" vertical="center"/>
      <protection locked="0"/>
    </xf>
    <xf numFmtId="0" fontId="76" fillId="0" borderId="0" xfId="0" applyFont="1" applyBorder="1" applyAlignment="1" applyProtection="1">
      <alignment horizontal="left" vertical="center"/>
      <protection locked="0"/>
    </xf>
    <xf numFmtId="0" fontId="76" fillId="0" borderId="1" xfId="0" applyFont="1" applyBorder="1" applyAlignment="1" applyProtection="1">
      <alignment horizontal="center" vertical="center"/>
      <protection locked="0"/>
    </xf>
    <xf numFmtId="0" fontId="76" fillId="0" borderId="2" xfId="0" applyFont="1" applyBorder="1" applyAlignment="1" applyProtection="1">
      <alignment horizontal="center" vertical="center"/>
      <protection locked="0"/>
    </xf>
    <xf numFmtId="0" fontId="76" fillId="0" borderId="99" xfId="0" applyFont="1" applyBorder="1" applyAlignment="1" applyProtection="1">
      <alignment horizontal="center" vertical="center"/>
      <protection locked="0"/>
    </xf>
    <xf numFmtId="0" fontId="76" fillId="0" borderId="156" xfId="0" applyFont="1" applyBorder="1" applyAlignment="1" applyProtection="1">
      <alignment horizontal="center" vertical="center"/>
      <protection locked="0"/>
    </xf>
    <xf numFmtId="0" fontId="76" fillId="0" borderId="117" xfId="0" applyFont="1" applyBorder="1" applyAlignment="1" applyProtection="1">
      <alignment horizontal="center" vertical="center"/>
      <protection locked="0"/>
    </xf>
    <xf numFmtId="0" fontId="76" fillId="0" borderId="138" xfId="0" applyFont="1" applyBorder="1" applyAlignment="1" applyProtection="1">
      <alignment horizontal="center" vertical="center"/>
      <protection locked="0"/>
    </xf>
    <xf numFmtId="0" fontId="50" fillId="0" borderId="107"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2" xfId="0" applyFont="1" applyBorder="1" applyAlignment="1" applyProtection="1">
      <alignment horizontal="left" vertical="center"/>
      <protection locked="0"/>
    </xf>
    <xf numFmtId="0" fontId="50" fillId="0" borderId="116" xfId="0" applyFont="1" applyBorder="1" applyAlignment="1" applyProtection="1">
      <alignment horizontal="center" vertical="center"/>
      <protection locked="0"/>
    </xf>
    <xf numFmtId="0" fontId="50" fillId="0" borderId="117" xfId="0" applyFont="1" applyBorder="1" applyAlignment="1" applyProtection="1">
      <alignment horizontal="center" vertical="center"/>
      <protection locked="0"/>
    </xf>
    <xf numFmtId="0" fontId="76" fillId="0" borderId="174" xfId="0" applyFont="1" applyBorder="1" applyAlignment="1" applyProtection="1">
      <alignment horizontal="center" vertical="center"/>
    </xf>
    <xf numFmtId="0" fontId="76" fillId="0" borderId="175" xfId="0" applyFont="1" applyBorder="1" applyAlignment="1" applyProtection="1">
      <alignment horizontal="center" vertical="center"/>
    </xf>
    <xf numFmtId="0" fontId="76" fillId="0" borderId="158" xfId="0" applyFont="1" applyBorder="1" applyAlignment="1" applyProtection="1">
      <alignment horizontal="center" vertical="center"/>
    </xf>
    <xf numFmtId="0" fontId="76" fillId="0" borderId="157" xfId="0" applyFont="1" applyBorder="1" applyAlignment="1" applyProtection="1">
      <alignment horizontal="center" vertical="center"/>
    </xf>
    <xf numFmtId="0" fontId="50" fillId="0" borderId="117" xfId="0" applyFont="1" applyBorder="1" applyAlignment="1" applyProtection="1">
      <alignment horizontal="left" vertical="center"/>
      <protection locked="0"/>
    </xf>
    <xf numFmtId="0" fontId="76" fillId="0" borderId="162" xfId="0" applyFont="1" applyBorder="1" applyAlignment="1" applyProtection="1">
      <alignment horizontal="center" vertical="center"/>
    </xf>
    <xf numFmtId="0" fontId="74" fillId="0" borderId="129" xfId="0" applyFont="1" applyBorder="1" applyAlignment="1" applyProtection="1">
      <alignment horizontal="center" vertical="center"/>
    </xf>
    <xf numFmtId="0" fontId="74" fillId="0" borderId="103" xfId="0" applyFont="1" applyBorder="1" applyAlignment="1" applyProtection="1">
      <alignment horizontal="center" vertical="center"/>
    </xf>
    <xf numFmtId="0" fontId="74" fillId="0" borderId="162" xfId="0" applyFont="1" applyBorder="1" applyAlignment="1" applyProtection="1">
      <alignment horizontal="center" vertical="center"/>
    </xf>
    <xf numFmtId="0" fontId="74" fillId="0" borderId="11" xfId="0" applyFont="1" applyBorder="1" applyAlignment="1" applyProtection="1">
      <alignment horizontal="center" vertical="center"/>
    </xf>
    <xf numFmtId="0" fontId="74" fillId="0" borderId="17" xfId="0" applyFont="1" applyBorder="1" applyAlignment="1" applyProtection="1">
      <alignment horizontal="center" vertical="center"/>
    </xf>
    <xf numFmtId="0" fontId="74" fillId="0" borderId="55" xfId="0" applyFont="1" applyBorder="1" applyAlignment="1" applyProtection="1">
      <alignment horizontal="center" vertical="center"/>
    </xf>
    <xf numFmtId="0" fontId="0" fillId="0" borderId="38" xfId="0" applyBorder="1" applyAlignment="1" applyProtection="1">
      <alignment vertical="center"/>
      <protection locked="0"/>
    </xf>
    <xf numFmtId="0" fontId="0" fillId="0" borderId="4" xfId="0" applyBorder="1" applyAlignment="1" applyProtection="1">
      <alignment vertical="center"/>
      <protection locked="0"/>
    </xf>
    <xf numFmtId="0" fontId="0" fillId="0" borderId="43" xfId="0" applyBorder="1" applyAlignment="1" applyProtection="1">
      <alignment vertical="center"/>
      <protection locked="0"/>
    </xf>
    <xf numFmtId="0" fontId="0" fillId="0" borderId="11" xfId="0" applyBorder="1" applyAlignment="1" applyProtection="1">
      <alignment vertical="center"/>
      <protection locked="0"/>
    </xf>
    <xf numFmtId="0" fontId="0" fillId="0" borderId="17" xfId="0" applyBorder="1" applyAlignment="1" applyProtection="1">
      <alignment vertical="center"/>
      <protection locked="0"/>
    </xf>
    <xf numFmtId="0" fontId="0" fillId="0" borderId="55" xfId="0" applyBorder="1" applyAlignment="1" applyProtection="1">
      <alignment vertical="center"/>
      <protection locked="0"/>
    </xf>
    <xf numFmtId="0" fontId="74" fillId="0" borderId="112" xfId="0" applyFont="1" applyBorder="1" applyAlignment="1" applyProtection="1">
      <alignment vertical="center"/>
      <protection locked="0"/>
    </xf>
    <xf numFmtId="0" fontId="74" fillId="0" borderId="4" xfId="0" applyFont="1" applyBorder="1" applyAlignment="1" applyProtection="1">
      <alignment vertical="center"/>
      <protection locked="0"/>
    </xf>
    <xf numFmtId="0" fontId="74" fillId="0" borderId="114" xfId="0" applyFont="1" applyBorder="1" applyAlignment="1" applyProtection="1">
      <alignment vertical="center"/>
      <protection locked="0"/>
    </xf>
    <xf numFmtId="0" fontId="74" fillId="0" borderId="33" xfId="0" applyFont="1" applyBorder="1" applyAlignment="1" applyProtection="1">
      <alignment vertical="center"/>
      <protection locked="0"/>
    </xf>
    <xf numFmtId="0" fontId="74" fillId="0" borderId="105" xfId="0" applyFont="1" applyBorder="1" applyAlignment="1" applyProtection="1">
      <alignment vertical="center"/>
      <protection locked="0"/>
    </xf>
    <xf numFmtId="0" fontId="74" fillId="0" borderId="17" xfId="0" applyFont="1" applyBorder="1" applyAlignment="1" applyProtection="1">
      <alignment vertical="center"/>
      <protection locked="0"/>
    </xf>
    <xf numFmtId="0" fontId="0" fillId="0" borderId="98" xfId="0" applyBorder="1" applyAlignment="1" applyProtection="1">
      <alignment vertical="center"/>
      <protection locked="0"/>
    </xf>
    <xf numFmtId="0" fontId="0" fillId="0" borderId="33" xfId="0" applyBorder="1" applyAlignment="1" applyProtection="1">
      <alignment vertical="center"/>
      <protection locked="0"/>
    </xf>
    <xf numFmtId="0" fontId="0" fillId="0" borderId="115" xfId="0" applyBorder="1" applyAlignment="1" applyProtection="1">
      <alignment vertical="center"/>
      <protection locked="0"/>
    </xf>
    <xf numFmtId="0" fontId="74" fillId="0" borderId="165" xfId="0" applyFont="1" applyBorder="1" applyAlignment="1" applyProtection="1">
      <alignment vertical="center"/>
      <protection locked="0"/>
    </xf>
    <xf numFmtId="0" fontId="74" fillId="0" borderId="43" xfId="0" applyFont="1" applyBorder="1" applyAlignment="1" applyProtection="1">
      <alignment vertical="center"/>
      <protection locked="0"/>
    </xf>
    <xf numFmtId="0" fontId="74" fillId="0" borderId="172" xfId="0" applyFont="1" applyBorder="1" applyAlignment="1" applyProtection="1">
      <alignment vertical="center"/>
      <protection locked="0"/>
    </xf>
    <xf numFmtId="0" fontId="74" fillId="0" borderId="55" xfId="0" applyFont="1" applyBorder="1" applyAlignment="1" applyProtection="1">
      <alignment vertical="center"/>
      <protection locked="0"/>
    </xf>
    <xf numFmtId="0" fontId="74" fillId="0" borderId="167" xfId="0" applyFont="1" applyBorder="1" applyAlignment="1" applyProtection="1">
      <alignment vertical="center"/>
      <protection locked="0"/>
    </xf>
    <xf numFmtId="0" fontId="74" fillId="0" borderId="115" xfId="0" applyFont="1" applyBorder="1" applyAlignment="1" applyProtection="1">
      <alignment vertical="center"/>
      <protection locked="0"/>
    </xf>
    <xf numFmtId="0" fontId="138" fillId="0" borderId="38" xfId="0" applyFont="1" applyBorder="1" applyAlignment="1" applyProtection="1">
      <alignment horizontal="center" vertical="center" textRotation="255"/>
    </xf>
    <xf numFmtId="0" fontId="138" fillId="0" borderId="21" xfId="0" applyFont="1" applyBorder="1" applyAlignment="1" applyProtection="1">
      <alignment horizontal="center" vertical="center" textRotation="255"/>
    </xf>
    <xf numFmtId="0" fontId="138" fillId="0" borderId="98" xfId="0" applyFont="1" applyBorder="1" applyAlignment="1" applyProtection="1">
      <alignment horizontal="center" vertical="center" textRotation="255"/>
    </xf>
    <xf numFmtId="0" fontId="76" fillId="0" borderId="0" xfId="0" applyFont="1" applyBorder="1" applyAlignment="1" applyProtection="1">
      <alignment wrapText="1"/>
    </xf>
    <xf numFmtId="0" fontId="74" fillId="0" borderId="102" xfId="0" applyFont="1" applyBorder="1" applyAlignment="1" applyProtection="1">
      <alignment horizontal="center" vertical="center" textRotation="255"/>
    </xf>
    <xf numFmtId="0" fontId="74" fillId="0" borderId="162" xfId="0" applyFont="1" applyBorder="1" applyAlignment="1" applyProtection="1">
      <alignment horizontal="center" vertical="center" textRotation="255"/>
    </xf>
    <xf numFmtId="0" fontId="74" fillId="0" borderId="113" xfId="0" applyFont="1" applyBorder="1" applyAlignment="1" applyProtection="1">
      <alignment horizontal="center" vertical="center" textRotation="255"/>
    </xf>
    <xf numFmtId="0" fontId="74" fillId="0" borderId="79" xfId="0" applyFont="1" applyBorder="1" applyAlignment="1" applyProtection="1">
      <alignment horizontal="center" vertical="center" textRotation="255"/>
    </xf>
    <xf numFmtId="0" fontId="74" fillId="0" borderId="114" xfId="0" applyFont="1" applyBorder="1" applyAlignment="1" applyProtection="1">
      <alignment horizontal="center" vertical="center" textRotation="255"/>
    </xf>
    <xf numFmtId="0" fontId="74" fillId="0" borderId="115" xfId="0" applyFont="1" applyBorder="1" applyAlignment="1" applyProtection="1">
      <alignment horizontal="center" vertical="center" textRotation="255"/>
    </xf>
    <xf numFmtId="0" fontId="79" fillId="0" borderId="102" xfId="0" applyFont="1" applyBorder="1" applyAlignment="1" applyProtection="1">
      <alignment horizontal="center" vertical="distributed" textRotation="255" wrapText="1" indent="1"/>
    </xf>
    <xf numFmtId="0" fontId="79" fillId="0" borderId="103" xfId="0" applyFont="1" applyBorder="1" applyAlignment="1" applyProtection="1">
      <alignment horizontal="center" vertical="distributed" textRotation="255" wrapText="1" indent="1"/>
    </xf>
    <xf numFmtId="0" fontId="79" fillId="0" borderId="162" xfId="0" applyFont="1" applyBorder="1" applyAlignment="1" applyProtection="1">
      <alignment horizontal="center" vertical="distributed" textRotation="255" wrapText="1" indent="1"/>
    </xf>
    <xf numFmtId="0" fontId="79" fillId="0" borderId="113" xfId="0" applyFont="1" applyBorder="1" applyAlignment="1" applyProtection="1">
      <alignment horizontal="center" vertical="distributed" textRotation="255" wrapText="1" indent="1"/>
    </xf>
    <xf numFmtId="0" fontId="79" fillId="0" borderId="0" xfId="0" applyFont="1" applyBorder="1" applyAlignment="1" applyProtection="1">
      <alignment horizontal="center" vertical="distributed" textRotation="255" wrapText="1" indent="1"/>
    </xf>
    <xf numFmtId="0" fontId="79" fillId="0" borderId="79" xfId="0" applyFont="1" applyBorder="1" applyAlignment="1" applyProtection="1">
      <alignment horizontal="center" vertical="distributed" textRotation="255" wrapText="1" indent="1"/>
    </xf>
    <xf numFmtId="0" fontId="79" fillId="0" borderId="114" xfId="0" applyFont="1" applyBorder="1" applyAlignment="1" applyProtection="1">
      <alignment horizontal="center" vertical="distributed" textRotation="255" wrapText="1" indent="1"/>
    </xf>
    <xf numFmtId="0" fontId="79" fillId="0" borderId="33" xfId="0" applyFont="1" applyBorder="1" applyAlignment="1" applyProtection="1">
      <alignment horizontal="center" vertical="distributed" textRotation="255" wrapText="1" indent="1"/>
    </xf>
    <xf numFmtId="0" fontId="79" fillId="0" borderId="115" xfId="0" applyFont="1" applyBorder="1" applyAlignment="1" applyProtection="1">
      <alignment horizontal="center" vertical="distributed" textRotation="255" wrapText="1" indent="1"/>
    </xf>
    <xf numFmtId="0" fontId="138" fillId="0" borderId="165" xfId="0" applyFont="1" applyBorder="1" applyAlignment="1" applyProtection="1">
      <alignment horizontal="center" vertical="center" textRotation="255"/>
    </xf>
    <xf numFmtId="0" fontId="138" fillId="0" borderId="4" xfId="0" applyFont="1" applyBorder="1" applyAlignment="1" applyProtection="1">
      <alignment horizontal="center" vertical="center" textRotation="255"/>
    </xf>
    <xf numFmtId="0" fontId="138" fillId="0" borderId="166" xfId="0" applyFont="1" applyBorder="1" applyAlignment="1" applyProtection="1">
      <alignment horizontal="center" vertical="center" textRotation="255"/>
    </xf>
    <xf numFmtId="0" fontId="138" fillId="0" borderId="0" xfId="0" applyFont="1" applyBorder="1" applyAlignment="1" applyProtection="1">
      <alignment horizontal="center" vertical="center" textRotation="255"/>
    </xf>
    <xf numFmtId="0" fontId="138" fillId="0" borderId="167" xfId="0" applyFont="1" applyBorder="1" applyAlignment="1" applyProtection="1">
      <alignment horizontal="center" vertical="center" textRotation="255"/>
    </xf>
    <xf numFmtId="0" fontId="138" fillId="0" borderId="33" xfId="0" applyFont="1" applyBorder="1" applyAlignment="1" applyProtection="1">
      <alignment horizontal="center" vertical="center" textRotation="255"/>
    </xf>
    <xf numFmtId="0" fontId="0" fillId="0" borderId="4" xfId="0" applyBorder="1" applyAlignment="1" applyProtection="1">
      <alignment horizontal="center"/>
    </xf>
    <xf numFmtId="0" fontId="0" fillId="0" borderId="96" xfId="0" applyBorder="1" applyAlignment="1" applyProtection="1">
      <alignment horizontal="center"/>
    </xf>
    <xf numFmtId="0" fontId="0" fillId="0" borderId="0" xfId="0" applyBorder="1" applyAlignment="1" applyProtection="1">
      <alignment horizontal="center"/>
    </xf>
    <xf numFmtId="0" fontId="0" fillId="0" borderId="97" xfId="0" applyBorder="1" applyAlignment="1" applyProtection="1">
      <alignment horizontal="center"/>
    </xf>
    <xf numFmtId="0" fontId="0" fillId="0" borderId="33" xfId="0" applyBorder="1" applyAlignment="1" applyProtection="1">
      <alignment horizontal="center"/>
    </xf>
    <xf numFmtId="0" fontId="0" fillId="0" borderId="34" xfId="0" applyBorder="1" applyAlignment="1" applyProtection="1">
      <alignment horizontal="center"/>
    </xf>
    <xf numFmtId="0" fontId="138" fillId="0" borderId="168" xfId="0" applyFont="1" applyBorder="1" applyAlignment="1" applyProtection="1">
      <alignment horizontal="center" vertical="center" textRotation="255"/>
    </xf>
    <xf numFmtId="0" fontId="138" fillId="0" borderId="169" xfId="0" applyFont="1" applyBorder="1" applyAlignment="1" applyProtection="1">
      <alignment horizontal="center" vertical="center" textRotation="255"/>
    </xf>
    <xf numFmtId="0" fontId="138" fillId="0" borderId="170" xfId="0" applyFont="1" applyBorder="1" applyAlignment="1" applyProtection="1">
      <alignment horizontal="center" vertical="center" textRotation="255"/>
    </xf>
    <xf numFmtId="0" fontId="74" fillId="0" borderId="4" xfId="0" applyFont="1" applyBorder="1" applyAlignment="1" applyProtection="1">
      <alignment horizontal="center"/>
    </xf>
    <xf numFmtId="0" fontId="74" fillId="0" borderId="96" xfId="0" applyFont="1" applyBorder="1" applyAlignment="1" applyProtection="1">
      <alignment horizontal="center"/>
    </xf>
    <xf numFmtId="0" fontId="74" fillId="0" borderId="0" xfId="0" applyFont="1" applyBorder="1" applyAlignment="1" applyProtection="1">
      <alignment horizontal="center"/>
    </xf>
    <xf numFmtId="0" fontId="74" fillId="0" borderId="97" xfId="0" applyFont="1" applyBorder="1" applyAlignment="1" applyProtection="1">
      <alignment horizontal="center"/>
    </xf>
    <xf numFmtId="0" fontId="74" fillId="0" borderId="33" xfId="0" applyFont="1" applyBorder="1" applyAlignment="1" applyProtection="1">
      <alignment horizontal="center"/>
    </xf>
    <xf numFmtId="0" fontId="74" fillId="0" borderId="34" xfId="0" applyFont="1" applyBorder="1" applyAlignment="1" applyProtection="1">
      <alignment horizontal="center"/>
    </xf>
    <xf numFmtId="0" fontId="75" fillId="0" borderId="171" xfId="0" applyFont="1" applyBorder="1" applyAlignment="1" applyProtection="1">
      <alignment horizontal="center" vertical="center"/>
    </xf>
    <xf numFmtId="0" fontId="75" fillId="0" borderId="103" xfId="0" applyFont="1" applyBorder="1" applyAlignment="1" applyProtection="1">
      <alignment horizontal="center" vertical="center"/>
    </xf>
    <xf numFmtId="0" fontId="75" fillId="0" borderId="104" xfId="0" applyFont="1" applyBorder="1" applyAlignment="1" applyProtection="1">
      <alignment horizontal="center" vertical="center"/>
    </xf>
    <xf numFmtId="0" fontId="75" fillId="0" borderId="172" xfId="0" applyFont="1" applyBorder="1" applyAlignment="1" applyProtection="1">
      <alignment horizontal="center" vertical="center"/>
    </xf>
    <xf numFmtId="0" fontId="75" fillId="0" borderId="17" xfId="0" applyFont="1" applyBorder="1" applyAlignment="1" applyProtection="1">
      <alignment horizontal="center" vertical="center"/>
    </xf>
    <xf numFmtId="0" fontId="75" fillId="0" borderId="95" xfId="0" applyFont="1" applyBorder="1" applyAlignment="1" applyProtection="1">
      <alignment horizontal="center" vertical="center"/>
    </xf>
    <xf numFmtId="0" fontId="0" fillId="0" borderId="168" xfId="0" applyBorder="1" applyAlignment="1" applyProtection="1">
      <alignment horizontal="center"/>
    </xf>
    <xf numFmtId="0" fontId="0" fillId="0" borderId="169" xfId="0" applyBorder="1" applyAlignment="1" applyProtection="1">
      <alignment horizontal="center"/>
    </xf>
    <xf numFmtId="0" fontId="0" fillId="0" borderId="170" xfId="0" applyBorder="1" applyAlignment="1" applyProtection="1">
      <alignment horizontal="center"/>
    </xf>
    <xf numFmtId="0" fontId="75" fillId="0" borderId="129" xfId="0" applyFont="1" applyBorder="1" applyAlignment="1" applyProtection="1">
      <alignment horizontal="center" vertical="center"/>
    </xf>
    <xf numFmtId="0" fontId="75" fillId="0" borderId="11" xfId="0" applyFont="1" applyBorder="1" applyAlignment="1" applyProtection="1">
      <alignment horizontal="center" vertical="center"/>
    </xf>
    <xf numFmtId="0" fontId="75" fillId="0" borderId="163" xfId="0" applyFont="1" applyBorder="1" applyAlignment="1" applyProtection="1">
      <alignment horizontal="center" vertical="center"/>
    </xf>
    <xf numFmtId="0" fontId="75" fillId="0" borderId="164" xfId="0" applyFont="1" applyBorder="1" applyAlignment="1" applyProtection="1">
      <alignment horizontal="center" vertical="center"/>
    </xf>
    <xf numFmtId="0" fontId="121" fillId="0" borderId="0" xfId="0" applyFont="1" applyAlignment="1">
      <alignment horizontal="left" vertical="top" wrapText="1"/>
    </xf>
    <xf numFmtId="0" fontId="76" fillId="0" borderId="21" xfId="0" applyFont="1" applyBorder="1" applyAlignment="1" applyProtection="1">
      <alignment horizontal="right" vertical="top"/>
    </xf>
    <xf numFmtId="0" fontId="76" fillId="0" borderId="0" xfId="0" applyFont="1" applyBorder="1" applyAlignment="1" applyProtection="1">
      <alignment horizontal="right" vertical="top"/>
    </xf>
    <xf numFmtId="0" fontId="78" fillId="0" borderId="38" xfId="0" applyFont="1" applyBorder="1" applyAlignment="1" applyProtection="1">
      <alignment horizontal="center" vertical="center" shrinkToFit="1"/>
    </xf>
    <xf numFmtId="0" fontId="78" fillId="0" borderId="4" xfId="0" applyFont="1" applyBorder="1" applyAlignment="1" applyProtection="1">
      <alignment horizontal="center" vertical="center" shrinkToFit="1"/>
    </xf>
    <xf numFmtId="0" fontId="78" fillId="0" borderId="96" xfId="0" applyFont="1" applyBorder="1" applyAlignment="1" applyProtection="1">
      <alignment horizontal="center" vertical="center" shrinkToFit="1"/>
    </xf>
    <xf numFmtId="0" fontId="78" fillId="0" borderId="21" xfId="0" applyFont="1" applyBorder="1" applyAlignment="1" applyProtection="1">
      <alignment horizontal="center" vertical="center" shrinkToFit="1"/>
    </xf>
    <xf numFmtId="0" fontId="78" fillId="0" borderId="0" xfId="0" applyFont="1" applyBorder="1" applyAlignment="1" applyProtection="1">
      <alignment horizontal="center" vertical="center" shrinkToFit="1"/>
    </xf>
    <xf numFmtId="0" fontId="78" fillId="0" borderId="97" xfId="0" applyFont="1" applyBorder="1" applyAlignment="1" applyProtection="1">
      <alignment horizontal="center" vertical="center" shrinkToFit="1"/>
    </xf>
    <xf numFmtId="0" fontId="78" fillId="0" borderId="98" xfId="0" applyFont="1" applyBorder="1" applyAlignment="1" applyProtection="1">
      <alignment horizontal="center" vertical="center" shrinkToFit="1"/>
    </xf>
    <xf numFmtId="0" fontId="78" fillId="0" borderId="33" xfId="0" applyFont="1" applyBorder="1" applyAlignment="1" applyProtection="1">
      <alignment horizontal="center" vertical="center" shrinkToFit="1"/>
    </xf>
    <xf numFmtId="0" fontId="78" fillId="0" borderId="34" xfId="0" applyFont="1" applyBorder="1" applyAlignment="1" applyProtection="1">
      <alignment horizontal="center" vertical="center" shrinkToFit="1"/>
    </xf>
    <xf numFmtId="0" fontId="74" fillId="0" borderId="102" xfId="0" applyFont="1" applyBorder="1" applyAlignment="1" applyProtection="1">
      <alignment horizontal="center" vertical="center" wrapText="1"/>
    </xf>
    <xf numFmtId="0" fontId="74" fillId="0" borderId="104" xfId="0" applyFont="1" applyBorder="1" applyAlignment="1" applyProtection="1">
      <alignment horizontal="center" vertical="center"/>
    </xf>
    <xf numFmtId="0" fontId="74" fillId="0" borderId="113" xfId="0" applyFont="1" applyBorder="1" applyAlignment="1" applyProtection="1">
      <alignment horizontal="center" vertical="center"/>
    </xf>
    <xf numFmtId="0" fontId="74" fillId="0" borderId="0" xfId="0" applyFont="1" applyBorder="1" applyAlignment="1" applyProtection="1">
      <alignment horizontal="center" vertical="center"/>
    </xf>
    <xf numFmtId="0" fontId="74" fillId="0" borderId="97" xfId="0" applyFont="1" applyBorder="1" applyAlignment="1" applyProtection="1">
      <alignment horizontal="center" vertical="center"/>
    </xf>
    <xf numFmtId="0" fontId="74" fillId="0" borderId="114" xfId="0" applyFont="1" applyBorder="1" applyAlignment="1" applyProtection="1">
      <alignment horizontal="center" vertical="center"/>
    </xf>
    <xf numFmtId="0" fontId="74" fillId="0" borderId="33" xfId="0" applyFont="1" applyBorder="1" applyAlignment="1" applyProtection="1">
      <alignment horizontal="center" vertical="center"/>
    </xf>
    <xf numFmtId="0" fontId="74" fillId="0" borderId="34" xfId="0" applyFont="1" applyBorder="1" applyAlignment="1" applyProtection="1">
      <alignment horizontal="center" vertical="center"/>
    </xf>
    <xf numFmtId="0" fontId="96" fillId="0" borderId="0" xfId="0" applyFont="1" applyAlignment="1" applyProtection="1">
      <alignment vertical="center" wrapText="1"/>
    </xf>
    <xf numFmtId="0" fontId="44" fillId="0" borderId="0" xfId="0" applyFont="1" applyAlignment="1" applyProtection="1"/>
    <xf numFmtId="0" fontId="77" fillId="0" borderId="0" xfId="0" applyFont="1" applyAlignment="1" applyProtection="1">
      <alignment horizontal="center" vertical="center" wrapText="1"/>
    </xf>
    <xf numFmtId="0" fontId="42" fillId="0" borderId="0" xfId="0" applyFont="1" applyAlignment="1" applyProtection="1"/>
    <xf numFmtId="177" fontId="87" fillId="0" borderId="102" xfId="0" applyNumberFormat="1" applyFont="1" applyBorder="1" applyAlignment="1" applyProtection="1">
      <alignment horizontal="center" vertical="center"/>
    </xf>
    <xf numFmtId="177" fontId="87" fillId="0" borderId="103" xfId="0" applyNumberFormat="1" applyFont="1" applyBorder="1" applyAlignment="1" applyProtection="1">
      <alignment horizontal="center" vertical="center"/>
    </xf>
    <xf numFmtId="177" fontId="87" fillId="0" borderId="104" xfId="0" applyNumberFormat="1" applyFont="1" applyBorder="1" applyAlignment="1" applyProtection="1">
      <alignment horizontal="center" vertical="center"/>
    </xf>
    <xf numFmtId="177" fontId="87" fillId="0" borderId="113" xfId="0" applyNumberFormat="1" applyFont="1" applyBorder="1" applyAlignment="1" applyProtection="1">
      <alignment horizontal="center" vertical="center"/>
    </xf>
    <xf numFmtId="177" fontId="87" fillId="0" borderId="0" xfId="0" applyNumberFormat="1" applyFont="1" applyBorder="1" applyAlignment="1" applyProtection="1">
      <alignment horizontal="center" vertical="center"/>
    </xf>
    <xf numFmtId="177" fontId="87" fillId="0" borderId="97" xfId="0" applyNumberFormat="1" applyFont="1" applyBorder="1" applyAlignment="1" applyProtection="1">
      <alignment horizontal="center" vertical="center"/>
    </xf>
    <xf numFmtId="177" fontId="87" fillId="0" borderId="114" xfId="0" applyNumberFormat="1" applyFont="1" applyBorder="1" applyAlignment="1" applyProtection="1">
      <alignment horizontal="center" vertical="center"/>
    </xf>
    <xf numFmtId="177" fontId="87" fillId="0" borderId="33" xfId="0" applyNumberFormat="1" applyFont="1" applyBorder="1" applyAlignment="1" applyProtection="1">
      <alignment horizontal="center" vertical="center"/>
    </xf>
    <xf numFmtId="177" fontId="87" fillId="0" borderId="34" xfId="0" applyNumberFormat="1" applyFont="1" applyBorder="1" applyAlignment="1" applyProtection="1">
      <alignment horizontal="center" vertical="center"/>
    </xf>
    <xf numFmtId="0" fontId="76" fillId="0" borderId="59" xfId="0" applyFont="1" applyBorder="1" applyAlignment="1" applyProtection="1">
      <alignment horizontal="center"/>
    </xf>
    <xf numFmtId="0" fontId="86" fillId="0" borderId="157" xfId="0" applyFont="1" applyBorder="1" applyAlignment="1" applyProtection="1">
      <alignment horizontal="distributed" vertical="center" indent="1"/>
    </xf>
    <xf numFmtId="0" fontId="86" fillId="0" borderId="158" xfId="0" applyFont="1" applyBorder="1" applyAlignment="1" applyProtection="1">
      <alignment horizontal="distributed" vertical="center" indent="1"/>
    </xf>
    <xf numFmtId="0" fontId="86" fillId="0" borderId="159" xfId="0" applyFont="1" applyBorder="1" applyAlignment="1" applyProtection="1">
      <alignment horizontal="distributed" vertical="center" indent="1"/>
    </xf>
    <xf numFmtId="0" fontId="86" fillId="0" borderId="116" xfId="0" applyFont="1" applyBorder="1" applyAlignment="1" applyProtection="1">
      <alignment horizontal="distributed" vertical="center" indent="1"/>
    </xf>
    <xf numFmtId="0" fontId="86" fillId="0" borderId="117" xfId="0" applyFont="1" applyBorder="1" applyAlignment="1" applyProtection="1">
      <alignment horizontal="distributed" vertical="center" indent="1"/>
    </xf>
    <xf numFmtId="0" fontId="86" fillId="0" borderId="138" xfId="0" applyFont="1" applyBorder="1" applyAlignment="1" applyProtection="1">
      <alignment horizontal="distributed" vertical="center" indent="1"/>
    </xf>
    <xf numFmtId="0" fontId="96" fillId="11" borderId="102" xfId="0" applyFont="1" applyFill="1" applyBorder="1" applyAlignment="1">
      <alignment horizontal="center" vertical="center" wrapText="1"/>
    </xf>
    <xf numFmtId="0" fontId="96" fillId="11" borderId="103" xfId="0" applyFont="1" applyFill="1" applyBorder="1" applyAlignment="1">
      <alignment horizontal="center" vertical="center" wrapText="1"/>
    </xf>
    <xf numFmtId="0" fontId="96" fillId="11" borderId="104" xfId="0" applyFont="1" applyFill="1" applyBorder="1" applyAlignment="1">
      <alignment horizontal="center" vertical="center" wrapText="1"/>
    </xf>
    <xf numFmtId="0" fontId="96" fillId="11" borderId="113" xfId="0" applyFont="1" applyFill="1" applyBorder="1" applyAlignment="1">
      <alignment horizontal="center" vertical="center" wrapText="1"/>
    </xf>
    <xf numFmtId="0" fontId="96" fillId="11" borderId="0" xfId="0" applyFont="1" applyFill="1" applyBorder="1" applyAlignment="1">
      <alignment horizontal="center" vertical="center" wrapText="1"/>
    </xf>
    <xf numFmtId="0" fontId="96" fillId="11" borderId="97" xfId="0" applyFont="1" applyFill="1" applyBorder="1" applyAlignment="1">
      <alignment horizontal="center" vertical="center" wrapText="1"/>
    </xf>
    <xf numFmtId="0" fontId="96" fillId="11" borderId="114" xfId="0" applyFont="1" applyFill="1" applyBorder="1" applyAlignment="1">
      <alignment horizontal="center" vertical="center" wrapText="1"/>
    </xf>
    <xf numFmtId="0" fontId="96" fillId="11" borderId="33" xfId="0" applyFont="1" applyFill="1" applyBorder="1" applyAlignment="1">
      <alignment horizontal="center" vertical="center" wrapText="1"/>
    </xf>
    <xf numFmtId="0" fontId="96" fillId="11" borderId="34" xfId="0" applyFont="1" applyFill="1" applyBorder="1" applyAlignment="1">
      <alignment horizontal="center" vertical="center" wrapText="1"/>
    </xf>
    <xf numFmtId="0" fontId="74" fillId="0" borderId="157" xfId="0" applyFont="1" applyBorder="1" applyAlignment="1" applyProtection="1">
      <alignment horizontal="center" vertical="center" shrinkToFit="1"/>
    </xf>
    <xf numFmtId="0" fontId="74" fillId="0" borderId="158" xfId="0" applyFont="1" applyBorder="1" applyAlignment="1" applyProtection="1">
      <alignment shrinkToFit="1"/>
    </xf>
    <xf numFmtId="0" fontId="74" fillId="0" borderId="160" xfId="0" applyFont="1" applyBorder="1" applyAlignment="1" applyProtection="1">
      <alignment shrinkToFit="1"/>
    </xf>
    <xf numFmtId="0" fontId="74" fillId="0" borderId="161" xfId="0" applyFont="1" applyBorder="1" applyAlignment="1" applyProtection="1">
      <alignment shrinkToFit="1"/>
    </xf>
    <xf numFmtId="0" fontId="165" fillId="0" borderId="102" xfId="0" applyFont="1" applyBorder="1" applyAlignment="1" applyProtection="1">
      <alignment horizontal="center" vertical="center"/>
    </xf>
    <xf numFmtId="0" fontId="165" fillId="0" borderId="103" xfId="0" applyFont="1" applyBorder="1" applyAlignment="1" applyProtection="1">
      <alignment horizontal="center" vertical="center"/>
    </xf>
    <xf numFmtId="0" fontId="165" fillId="0" borderId="113" xfId="0" applyFont="1" applyBorder="1" applyAlignment="1" applyProtection="1">
      <alignment horizontal="center" vertical="center"/>
    </xf>
    <xf numFmtId="0" fontId="165" fillId="0" borderId="0" xfId="0" applyFont="1" applyBorder="1" applyAlignment="1" applyProtection="1">
      <alignment horizontal="center" vertical="center"/>
    </xf>
    <xf numFmtId="0" fontId="165" fillId="0" borderId="114" xfId="0" applyFont="1" applyBorder="1" applyAlignment="1" applyProtection="1">
      <alignment horizontal="center" vertical="center"/>
    </xf>
    <xf numFmtId="0" fontId="165" fillId="0" borderId="33" xfId="0" applyFont="1" applyBorder="1" applyAlignment="1" applyProtection="1">
      <alignment horizontal="center" vertical="center"/>
    </xf>
    <xf numFmtId="0" fontId="74" fillId="0" borderId="107" xfId="0" applyFont="1" applyBorder="1" applyAlignment="1" applyProtection="1">
      <alignment horizontal="center" vertical="center" wrapText="1"/>
    </xf>
    <xf numFmtId="0" fontId="74" fillId="0" borderId="2" xfId="0" applyFont="1" applyBorder="1" applyAlignment="1" applyProtection="1">
      <alignment horizontal="center" vertical="center"/>
    </xf>
    <xf numFmtId="0" fontId="74" fillId="0" borderId="107" xfId="0" applyFont="1" applyBorder="1" applyAlignment="1" applyProtection="1">
      <alignment horizontal="center" vertical="center"/>
    </xf>
    <xf numFmtId="0" fontId="74" fillId="0" borderId="116" xfId="0" applyFont="1" applyBorder="1" applyAlignment="1" applyProtection="1">
      <alignment horizontal="center" vertical="center"/>
    </xf>
    <xf numFmtId="0" fontId="74" fillId="0" borderId="117" xfId="0" applyFont="1" applyBorder="1" applyAlignment="1" applyProtection="1">
      <alignment horizontal="center" vertical="center"/>
    </xf>
    <xf numFmtId="0" fontId="74" fillId="0" borderId="38" xfId="0" applyFont="1" applyBorder="1" applyAlignment="1" applyProtection="1">
      <alignment horizontal="center" vertical="center"/>
    </xf>
    <xf numFmtId="0" fontId="74" fillId="0" borderId="4" xfId="0" applyFont="1" applyBorder="1" applyAlignment="1" applyProtection="1">
      <alignment horizontal="center" vertical="center"/>
    </xf>
    <xf numFmtId="0" fontId="74" fillId="0" borderId="43" xfId="0" applyFont="1" applyBorder="1" applyAlignment="1" applyProtection="1">
      <alignment horizontal="center" vertical="center"/>
    </xf>
    <xf numFmtId="0" fontId="74" fillId="0" borderId="21" xfId="0" applyFont="1" applyBorder="1" applyAlignment="1" applyProtection="1">
      <alignment horizontal="center" vertical="center"/>
    </xf>
    <xf numFmtId="0" fontId="74" fillId="0" borderId="79" xfId="0" applyFont="1" applyBorder="1" applyAlignment="1" applyProtection="1">
      <alignment horizontal="center" vertical="center"/>
    </xf>
    <xf numFmtId="0" fontId="121" fillId="0" borderId="0" xfId="0" applyFont="1" applyAlignment="1">
      <alignment vertical="top" wrapText="1"/>
    </xf>
    <xf numFmtId="193" fontId="74" fillId="0" borderId="102" xfId="0" applyNumberFormat="1" applyFont="1" applyBorder="1" applyAlignment="1" applyProtection="1">
      <alignment horizontal="distributed" vertical="center"/>
      <protection locked="0"/>
    </xf>
    <xf numFmtId="193" fontId="74" fillId="0" borderId="103" xfId="0" applyNumberFormat="1" applyFont="1" applyBorder="1" applyAlignment="1" applyProtection="1">
      <alignment horizontal="distributed" vertical="center"/>
      <protection locked="0"/>
    </xf>
    <xf numFmtId="193" fontId="74" fillId="0" borderId="104" xfId="0" applyNumberFormat="1" applyFont="1" applyBorder="1" applyAlignment="1" applyProtection="1">
      <alignment horizontal="distributed" vertical="center"/>
      <protection locked="0"/>
    </xf>
    <xf numFmtId="193" fontId="74" fillId="0" borderId="114" xfId="0" applyNumberFormat="1" applyFont="1" applyBorder="1" applyAlignment="1" applyProtection="1">
      <alignment horizontal="distributed" vertical="center"/>
      <protection locked="0"/>
    </xf>
    <xf numFmtId="193" fontId="74" fillId="0" borderId="33" xfId="0" applyNumberFormat="1" applyFont="1" applyBorder="1" applyAlignment="1" applyProtection="1">
      <alignment horizontal="distributed" vertical="center"/>
      <protection locked="0"/>
    </xf>
    <xf numFmtId="193" fontId="74" fillId="0" borderId="34" xfId="0" applyNumberFormat="1" applyFont="1" applyBorder="1" applyAlignment="1" applyProtection="1">
      <alignment horizontal="distributed" vertical="center"/>
      <protection locked="0"/>
    </xf>
    <xf numFmtId="0" fontId="74" fillId="0" borderId="151" xfId="0" applyFont="1" applyBorder="1" applyAlignment="1" applyProtection="1">
      <alignment horizontal="center" vertical="center"/>
    </xf>
    <xf numFmtId="0" fontId="74" fillId="0" borderId="87" xfId="0" applyFont="1" applyBorder="1" applyAlignment="1" applyProtection="1">
      <alignment horizontal="center" vertical="center"/>
    </xf>
    <xf numFmtId="0" fontId="76" fillId="0" borderId="129" xfId="0" applyFont="1" applyBorder="1" applyAlignment="1" applyProtection="1">
      <alignment horizontal="center" vertical="center" shrinkToFit="1"/>
    </xf>
    <xf numFmtId="0" fontId="76" fillId="0" borderId="103" xfId="0" applyFont="1" applyBorder="1" applyAlignment="1" applyProtection="1">
      <alignment horizontal="center" vertical="center" shrinkToFit="1"/>
    </xf>
    <xf numFmtId="0" fontId="76" fillId="0" borderId="104" xfId="0" applyFont="1" applyBorder="1" applyAlignment="1" applyProtection="1">
      <alignment horizontal="center" vertical="center" shrinkToFit="1"/>
    </xf>
    <xf numFmtId="0" fontId="76" fillId="0" borderId="40" xfId="0" applyFont="1" applyBorder="1" applyAlignment="1" applyProtection="1">
      <alignment horizontal="center" vertical="center" shrinkToFit="1"/>
    </xf>
    <xf numFmtId="0" fontId="76" fillId="0" borderId="5" xfId="0" applyFont="1" applyBorder="1" applyAlignment="1" applyProtection="1">
      <alignment horizontal="center" vertical="center" shrinkToFit="1"/>
    </xf>
    <xf numFmtId="0" fontId="76" fillId="0" borderId="152" xfId="0" applyFont="1" applyBorder="1" applyAlignment="1" applyProtection="1">
      <alignment horizontal="center" vertical="center" shrinkToFit="1"/>
    </xf>
    <xf numFmtId="0" fontId="74" fillId="0" borderId="155" xfId="0" applyFont="1" applyBorder="1" applyAlignment="1" applyProtection="1">
      <alignment horizontal="center" vertical="center"/>
    </xf>
    <xf numFmtId="0" fontId="74" fillId="0" borderId="109" xfId="0" applyFont="1" applyBorder="1" applyAlignment="1" applyProtection="1">
      <alignment horizontal="center" vertical="center"/>
    </xf>
    <xf numFmtId="0" fontId="74" fillId="0" borderId="156" xfId="0" applyFont="1" applyBorder="1" applyAlignment="1" applyProtection="1">
      <alignment horizontal="center" vertical="center"/>
    </xf>
    <xf numFmtId="0" fontId="78" fillId="0" borderId="41" xfId="0" applyFont="1" applyBorder="1" applyAlignment="1" applyProtection="1">
      <alignment horizontal="center" vertical="center" shrinkToFit="1"/>
    </xf>
    <xf numFmtId="0" fontId="78" fillId="0" borderId="6" xfId="0" applyFont="1" applyBorder="1" applyAlignment="1" applyProtection="1">
      <alignment horizontal="center" vertical="center" shrinkToFit="1"/>
    </xf>
    <xf numFmtId="0" fontId="78" fillId="0" borderId="173" xfId="0" applyFont="1" applyBorder="1" applyAlignment="1" applyProtection="1">
      <alignment horizontal="center" vertical="center" shrinkToFit="1"/>
    </xf>
    <xf numFmtId="0" fontId="78" fillId="0" borderId="11" xfId="0" applyFont="1" applyBorder="1" applyAlignment="1" applyProtection="1">
      <alignment horizontal="center" vertical="center" shrinkToFit="1"/>
    </xf>
    <xf numFmtId="0" fontId="78" fillId="0" borderId="17" xfId="0" applyFont="1" applyBorder="1" applyAlignment="1" applyProtection="1">
      <alignment horizontal="center" vertical="center" shrinkToFit="1"/>
    </xf>
    <xf numFmtId="0" fontId="78" fillId="0" borderId="95" xfId="0" applyFont="1" applyBorder="1" applyAlignment="1" applyProtection="1">
      <alignment horizontal="center" vertical="center" shrinkToFit="1"/>
    </xf>
    <xf numFmtId="0" fontId="165" fillId="0" borderId="113" xfId="0" applyFont="1" applyBorder="1" applyAlignment="1" applyProtection="1">
      <alignment vertical="center"/>
      <protection locked="0"/>
    </xf>
    <xf numFmtId="0" fontId="165" fillId="0" borderId="0" xfId="0" applyFont="1" applyBorder="1" applyAlignment="1" applyProtection="1">
      <alignment vertical="center"/>
      <protection locked="0"/>
    </xf>
    <xf numFmtId="0" fontId="165" fillId="0" borderId="105" xfId="0" applyFont="1" applyBorder="1" applyAlignment="1" applyProtection="1">
      <alignment vertical="center"/>
      <protection locked="0"/>
    </xf>
    <xf numFmtId="0" fontId="165" fillId="0" borderId="17" xfId="0" applyFont="1" applyBorder="1" applyAlignment="1" applyProtection="1">
      <alignment vertical="center"/>
      <protection locked="0"/>
    </xf>
    <xf numFmtId="0" fontId="76" fillId="0" borderId="129" xfId="0" applyFont="1" applyBorder="1" applyAlignment="1" applyProtection="1">
      <alignment horizontal="center" vertical="center" wrapText="1"/>
    </xf>
    <xf numFmtId="0" fontId="76" fillId="0" borderId="103" xfId="0" applyFont="1" applyBorder="1" applyAlignment="1" applyProtection="1">
      <alignment horizontal="center" vertical="center"/>
    </xf>
    <xf numFmtId="0" fontId="76" fillId="0" borderId="104" xfId="0" applyFont="1" applyBorder="1" applyAlignment="1" applyProtection="1">
      <alignment horizontal="center" vertical="center"/>
    </xf>
    <xf numFmtId="0" fontId="76" fillId="0" borderId="11" xfId="0" applyFont="1" applyBorder="1" applyAlignment="1" applyProtection="1">
      <alignment horizontal="center" vertical="center"/>
    </xf>
    <xf numFmtId="0" fontId="76" fillId="0" borderId="17" xfId="0" applyFont="1" applyBorder="1" applyAlignment="1" applyProtection="1">
      <alignment horizontal="center" vertical="center"/>
    </xf>
    <xf numFmtId="0" fontId="76" fillId="0" borderId="95" xfId="0" applyFont="1" applyBorder="1" applyAlignment="1" applyProtection="1">
      <alignment horizontal="center" vertical="center"/>
    </xf>
    <xf numFmtId="0" fontId="80" fillId="0" borderId="0" xfId="0" applyFont="1" applyBorder="1" applyAlignment="1" applyProtection="1">
      <alignment horizontal="left" vertical="center" indent="2"/>
    </xf>
    <xf numFmtId="0" fontId="81" fillId="0" borderId="0" xfId="0" applyFont="1" applyAlignment="1" applyProtection="1">
      <alignment horizontal="left" indent="2"/>
    </xf>
    <xf numFmtId="0" fontId="81" fillId="0" borderId="0" xfId="0" applyFont="1" applyBorder="1" applyAlignment="1" applyProtection="1">
      <alignment horizontal="left" indent="2"/>
    </xf>
    <xf numFmtId="0" fontId="75" fillId="0" borderId="38" xfId="0" applyFont="1" applyBorder="1" applyAlignment="1" applyProtection="1">
      <alignment horizontal="left" wrapText="1" indent="1"/>
    </xf>
    <xf numFmtId="0" fontId="75" fillId="0" borderId="4" xfId="0" applyFont="1" applyBorder="1" applyAlignment="1" applyProtection="1">
      <alignment horizontal="left" wrapText="1" indent="1"/>
    </xf>
    <xf numFmtId="0" fontId="75" fillId="0" borderId="96" xfId="0" applyFont="1" applyBorder="1" applyAlignment="1" applyProtection="1">
      <alignment horizontal="left" wrapText="1" indent="1"/>
    </xf>
    <xf numFmtId="0" fontId="75" fillId="0" borderId="21" xfId="0" applyFont="1" applyBorder="1" applyAlignment="1" applyProtection="1">
      <alignment horizontal="left" wrapText="1" indent="1"/>
    </xf>
    <xf numFmtId="0" fontId="75" fillId="0" borderId="0" xfId="0" applyFont="1" applyBorder="1" applyAlignment="1" applyProtection="1">
      <alignment horizontal="left" wrapText="1" indent="1"/>
    </xf>
    <xf numFmtId="0" fontId="75" fillId="0" borderId="97" xfId="0" applyFont="1" applyBorder="1" applyAlignment="1" applyProtection="1">
      <alignment horizontal="left" wrapText="1" indent="1"/>
    </xf>
    <xf numFmtId="0" fontId="74" fillId="0" borderId="102" xfId="0" applyFont="1" applyBorder="1" applyAlignment="1" applyProtection="1">
      <alignment horizontal="center" vertical="center"/>
    </xf>
    <xf numFmtId="0" fontId="74" fillId="0" borderId="163" xfId="0" applyFont="1" applyBorder="1" applyAlignment="1" applyProtection="1">
      <alignment horizontal="center" vertical="center"/>
    </xf>
    <xf numFmtId="0" fontId="74" fillId="0" borderId="105" xfId="0" applyFont="1" applyBorder="1" applyAlignment="1" applyProtection="1">
      <alignment horizontal="center" vertical="center"/>
    </xf>
    <xf numFmtId="0" fontId="74" fillId="0" borderId="164" xfId="0" applyFont="1" applyBorder="1" applyAlignment="1" applyProtection="1">
      <alignment horizontal="center"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79" xfId="0" applyBorder="1" applyAlignment="1" applyProtection="1">
      <alignment vertical="center"/>
      <protection locked="0"/>
    </xf>
    <xf numFmtId="0" fontId="74" fillId="0" borderId="171" xfId="0" applyFont="1" applyBorder="1" applyAlignment="1" applyProtection="1">
      <alignment horizontal="center" vertical="center"/>
    </xf>
    <xf numFmtId="0" fontId="74" fillId="0" borderId="172" xfId="0" applyFont="1" applyBorder="1" applyAlignment="1" applyProtection="1">
      <alignment horizontal="center" vertical="center"/>
    </xf>
    <xf numFmtId="0" fontId="75" fillId="0" borderId="21" xfId="0" applyFont="1" applyBorder="1" applyAlignment="1" applyProtection="1">
      <alignment horizontal="left" vertical="top" wrapText="1" indent="1"/>
      <protection locked="0"/>
    </xf>
    <xf numFmtId="0" fontId="75" fillId="0" borderId="0" xfId="0" applyFont="1" applyBorder="1" applyAlignment="1" applyProtection="1">
      <alignment horizontal="left" vertical="top" wrapText="1" indent="1"/>
      <protection locked="0"/>
    </xf>
    <xf numFmtId="0" fontId="75" fillId="0" borderId="97" xfId="0" applyFont="1" applyBorder="1" applyAlignment="1" applyProtection="1">
      <alignment horizontal="left" vertical="top" wrapText="1" indent="1"/>
      <protection locked="0"/>
    </xf>
    <xf numFmtId="0" fontId="75" fillId="0" borderId="98" xfId="0" applyFont="1" applyBorder="1" applyAlignment="1" applyProtection="1">
      <alignment horizontal="left" vertical="top" wrapText="1" indent="1"/>
      <protection locked="0"/>
    </xf>
    <xf numFmtId="0" fontId="75" fillId="0" borderId="33" xfId="0" applyFont="1" applyBorder="1" applyAlignment="1" applyProtection="1">
      <alignment horizontal="left" vertical="top" wrapText="1" indent="1"/>
      <protection locked="0"/>
    </xf>
    <xf numFmtId="0" fontId="75" fillId="0" borderId="34" xfId="0" applyFont="1" applyBorder="1" applyAlignment="1" applyProtection="1">
      <alignment horizontal="left" vertical="top" wrapText="1" indent="1"/>
      <protection locked="0"/>
    </xf>
    <xf numFmtId="0" fontId="123" fillId="0" borderId="0" xfId="0" applyFont="1" applyAlignment="1">
      <alignment horizontal="left" vertical="center" wrapText="1"/>
    </xf>
    <xf numFmtId="0" fontId="123" fillId="0" borderId="0" xfId="0" applyFont="1" applyAlignment="1">
      <alignment horizontal="left" vertical="center"/>
    </xf>
    <xf numFmtId="0" fontId="74" fillId="16" borderId="2" xfId="0" applyFont="1" applyFill="1" applyBorder="1" applyAlignment="1">
      <alignment horizontal="center" vertical="center"/>
    </xf>
    <xf numFmtId="0" fontId="74" fillId="0" borderId="32" xfId="0" applyFont="1" applyBorder="1" applyAlignment="1">
      <alignment horizontal="center" vertical="center"/>
    </xf>
    <xf numFmtId="0" fontId="74" fillId="0" borderId="16" xfId="0" applyFont="1" applyBorder="1" applyAlignment="1">
      <alignment horizontal="center" vertical="center"/>
    </xf>
    <xf numFmtId="0" fontId="74" fillId="0" borderId="1" xfId="0" applyFont="1" applyBorder="1" applyAlignment="1">
      <alignment horizontal="center" vertical="center"/>
    </xf>
    <xf numFmtId="0" fontId="74" fillId="0" borderId="21" xfId="0" applyFont="1" applyBorder="1" applyAlignment="1">
      <alignment horizontal="center" vertical="center"/>
    </xf>
    <xf numFmtId="0" fontId="74" fillId="0" borderId="0" xfId="0" applyFont="1" applyAlignment="1">
      <alignment horizontal="center" vertical="center"/>
    </xf>
    <xf numFmtId="0" fontId="74" fillId="0" borderId="21" xfId="0" quotePrefix="1" applyFont="1" applyBorder="1" applyAlignment="1">
      <alignment horizontal="center" vertical="top"/>
    </xf>
    <xf numFmtId="0" fontId="74" fillId="0" borderId="0" xfId="0" applyFont="1" applyAlignment="1">
      <alignment horizontal="center" vertical="top"/>
    </xf>
    <xf numFmtId="0" fontId="74" fillId="0" borderId="4" xfId="0" applyFont="1" applyBorder="1" applyAlignment="1">
      <alignment horizontal="distributed" vertical="center"/>
    </xf>
    <xf numFmtId="0" fontId="0" fillId="0" borderId="4" xfId="0" applyBorder="1" applyAlignment="1">
      <alignment horizontal="distributed" vertical="center"/>
    </xf>
    <xf numFmtId="0" fontId="74" fillId="0" borderId="191" xfId="0" applyFont="1" applyBorder="1" applyAlignment="1">
      <alignment horizontal="center" vertical="center"/>
    </xf>
    <xf numFmtId="0" fontId="74" fillId="0" borderId="192" xfId="0" applyFont="1" applyBorder="1" applyAlignment="1">
      <alignment horizontal="center" vertical="center"/>
    </xf>
    <xf numFmtId="0" fontId="74" fillId="0" borderId="193" xfId="0" applyFont="1" applyBorder="1" applyAlignment="1">
      <alignment horizontal="center" vertical="center"/>
    </xf>
    <xf numFmtId="0" fontId="74" fillId="0" borderId="0" xfId="0" applyFont="1" applyAlignment="1">
      <alignment horizontal="left" vertical="center" wrapText="1"/>
    </xf>
    <xf numFmtId="0" fontId="74" fillId="0" borderId="17" xfId="0" applyFont="1" applyBorder="1" applyAlignment="1">
      <alignment horizontal="distributed" vertical="center"/>
    </xf>
    <xf numFmtId="0" fontId="74" fillId="0" borderId="38" xfId="0" applyFont="1" applyBorder="1" applyAlignment="1">
      <alignment horizontal="center" vertical="center"/>
    </xf>
    <xf numFmtId="0" fontId="74" fillId="0" borderId="4" xfId="0" applyFont="1" applyBorder="1" applyAlignment="1">
      <alignment horizontal="center" vertical="center"/>
    </xf>
    <xf numFmtId="0" fontId="74" fillId="0" borderId="43" xfId="0" applyFont="1" applyBorder="1" applyAlignment="1">
      <alignment horizontal="center" vertical="center"/>
    </xf>
    <xf numFmtId="0" fontId="74" fillId="0" borderId="11" xfId="0" applyFont="1" applyBorder="1" applyAlignment="1">
      <alignment horizontal="center" vertical="center"/>
    </xf>
    <xf numFmtId="0" fontId="74" fillId="0" borderId="17" xfId="0" applyFont="1" applyBorder="1" applyAlignment="1">
      <alignment horizontal="center" vertical="center"/>
    </xf>
    <xf numFmtId="0" fontId="74" fillId="0" borderId="55" xfId="0" applyFont="1" applyBorder="1" applyAlignment="1">
      <alignment horizontal="center" vertical="center"/>
    </xf>
    <xf numFmtId="0" fontId="139" fillId="0" borderId="38" xfId="0" applyFont="1" applyBorder="1" applyAlignment="1">
      <alignment horizontal="center" vertical="center" wrapText="1"/>
    </xf>
    <xf numFmtId="0" fontId="139" fillId="0" borderId="4" xfId="0" applyFont="1" applyBorder="1" applyAlignment="1">
      <alignment horizontal="center" vertical="center" wrapText="1"/>
    </xf>
    <xf numFmtId="0" fontId="139" fillId="0" borderId="43" xfId="0" applyFont="1" applyBorder="1" applyAlignment="1">
      <alignment horizontal="center" vertical="center" wrapText="1"/>
    </xf>
    <xf numFmtId="0" fontId="139" fillId="0" borderId="11" xfId="0" applyFont="1" applyBorder="1" applyAlignment="1">
      <alignment horizontal="center" vertical="center" wrapText="1"/>
    </xf>
    <xf numFmtId="0" fontId="139" fillId="0" borderId="17" xfId="0" applyFont="1" applyBorder="1" applyAlignment="1">
      <alignment horizontal="center" vertical="center" wrapText="1"/>
    </xf>
    <xf numFmtId="0" fontId="139" fillId="0" borderId="55" xfId="0" applyFont="1" applyBorder="1" applyAlignment="1">
      <alignment horizontal="center" vertical="center" wrapText="1"/>
    </xf>
    <xf numFmtId="0" fontId="76" fillId="0" borderId="0" xfId="0" applyFont="1" applyFill="1" applyBorder="1" applyAlignment="1">
      <alignment vertical="top"/>
    </xf>
    <xf numFmtId="0" fontId="50" fillId="0" borderId="0" xfId="0" applyFont="1" applyAlignment="1">
      <alignment vertical="top"/>
    </xf>
    <xf numFmtId="0" fontId="50" fillId="0" borderId="0" xfId="0" applyFont="1" applyBorder="1" applyAlignment="1">
      <alignment vertical="top"/>
    </xf>
    <xf numFmtId="0" fontId="74" fillId="0" borderId="1" xfId="0" applyFont="1" applyFill="1" applyBorder="1" applyAlignment="1">
      <alignment vertical="center"/>
    </xf>
    <xf numFmtId="0" fontId="74" fillId="0" borderId="2" xfId="0" applyFont="1" applyBorder="1" applyAlignment="1">
      <alignment vertical="center"/>
    </xf>
    <xf numFmtId="0" fontId="74" fillId="0" borderId="1" xfId="0" applyFont="1" applyFill="1" applyBorder="1" applyAlignment="1">
      <alignment vertical="center" wrapText="1"/>
    </xf>
    <xf numFmtId="0" fontId="75" fillId="0" borderId="179" xfId="0" applyFont="1" applyBorder="1" applyAlignment="1">
      <alignment vertical="center"/>
    </xf>
    <xf numFmtId="0" fontId="75" fillId="0" borderId="176" xfId="0" applyFont="1" applyBorder="1" applyAlignment="1">
      <alignment vertical="center"/>
    </xf>
    <xf numFmtId="0" fontId="75" fillId="0" borderId="177" xfId="0" applyFont="1" applyBorder="1" applyAlignment="1">
      <alignment vertical="center"/>
    </xf>
    <xf numFmtId="0" fontId="75" fillId="0" borderId="6" xfId="0" applyFont="1" applyBorder="1" applyAlignment="1">
      <alignment horizontal="left" vertical="center" wrapText="1"/>
    </xf>
    <xf numFmtId="0" fontId="75" fillId="0" borderId="186" xfId="0" applyFont="1" applyBorder="1" applyAlignment="1">
      <alignment horizontal="left" vertical="center" wrapText="1"/>
    </xf>
    <xf numFmtId="0" fontId="75" fillId="0" borderId="187" xfId="0" applyFont="1" applyBorder="1" applyAlignment="1">
      <alignment horizontal="left" vertical="center" wrapText="1"/>
    </xf>
    <xf numFmtId="0" fontId="75" fillId="0" borderId="188" xfId="0" applyFont="1" applyBorder="1" applyAlignment="1">
      <alignment horizontal="left" vertical="center" wrapText="1"/>
    </xf>
    <xf numFmtId="0" fontId="74" fillId="0" borderId="16" xfId="0" applyFont="1" applyBorder="1" applyAlignment="1">
      <alignment horizontal="distributed" vertical="center"/>
    </xf>
    <xf numFmtId="0" fontId="0" fillId="0" borderId="16" xfId="0" applyBorder="1" applyAlignment="1">
      <alignment horizontal="distributed" vertical="center"/>
    </xf>
    <xf numFmtId="0" fontId="76" fillId="0" borderId="1" xfId="0" applyFont="1" applyFill="1" applyBorder="1" applyAlignment="1">
      <alignment vertical="center" wrapText="1"/>
    </xf>
    <xf numFmtId="0" fontId="76" fillId="0" borderId="2" xfId="0" applyFont="1" applyBorder="1" applyAlignment="1">
      <alignment vertical="center"/>
    </xf>
    <xf numFmtId="0" fontId="74" fillId="0" borderId="4" xfId="0" applyFont="1" applyBorder="1" applyAlignment="1">
      <alignment vertical="center" wrapText="1"/>
    </xf>
    <xf numFmtId="0" fontId="74" fillId="0" borderId="4" xfId="0" applyFont="1" applyBorder="1" applyAlignment="1">
      <alignment vertical="center"/>
    </xf>
    <xf numFmtId="0" fontId="74" fillId="0" borderId="43" xfId="0" applyFont="1" applyBorder="1" applyAlignment="1">
      <alignment vertical="center"/>
    </xf>
    <xf numFmtId="0" fontId="75" fillId="0" borderId="172" xfId="0" applyFont="1" applyBorder="1" applyAlignment="1">
      <alignment vertical="center"/>
    </xf>
    <xf numFmtId="0" fontId="74" fillId="0" borderId="17" xfId="0" applyFont="1" applyBorder="1" applyAlignment="1">
      <alignment vertical="center"/>
    </xf>
    <xf numFmtId="0" fontId="74" fillId="0" borderId="55" xfId="0" applyFont="1" applyBorder="1" applyAlignment="1">
      <alignment vertical="center"/>
    </xf>
    <xf numFmtId="0" fontId="74" fillId="0" borderId="153" xfId="0" applyFont="1" applyBorder="1" applyAlignment="1">
      <alignment vertical="center" wrapText="1"/>
    </xf>
    <xf numFmtId="0" fontId="74" fillId="0" borderId="154" xfId="0" applyFont="1" applyBorder="1" applyAlignment="1">
      <alignment vertical="center" wrapText="1"/>
    </xf>
    <xf numFmtId="0" fontId="74" fillId="0" borderId="0" xfId="0" applyFont="1" applyBorder="1" applyAlignment="1">
      <alignment horizontal="center" vertical="center"/>
    </xf>
    <xf numFmtId="0" fontId="0" fillId="0" borderId="0" xfId="0" applyAlignment="1">
      <alignment horizontal="distributed" vertical="center"/>
    </xf>
    <xf numFmtId="0" fontId="0" fillId="0" borderId="17" xfId="0" applyBorder="1" applyAlignment="1">
      <alignment horizontal="distributed" vertical="center"/>
    </xf>
    <xf numFmtId="0" fontId="123" fillId="0" borderId="2" xfId="0" applyFont="1" applyBorder="1" applyAlignment="1">
      <alignment horizontal="center" vertical="center"/>
    </xf>
    <xf numFmtId="0" fontId="74" fillId="0" borderId="1" xfId="0" applyFont="1" applyBorder="1" applyAlignment="1">
      <alignment vertical="center"/>
    </xf>
    <xf numFmtId="0" fontId="76" fillId="0" borderId="16" xfId="0" applyFont="1" applyBorder="1" applyAlignment="1">
      <alignment vertical="center" wrapText="1"/>
    </xf>
    <xf numFmtId="0" fontId="76" fillId="0" borderId="16" xfId="0" applyFont="1" applyBorder="1" applyAlignment="1">
      <alignment vertical="center"/>
    </xf>
    <xf numFmtId="0" fontId="76" fillId="0" borderId="1" xfId="0" applyFont="1" applyBorder="1" applyAlignment="1">
      <alignment vertical="center"/>
    </xf>
    <xf numFmtId="0" fontId="74" fillId="0" borderId="39" xfId="0" applyFont="1" applyBorder="1" applyAlignment="1">
      <alignment horizontal="center" vertical="center"/>
    </xf>
    <xf numFmtId="0" fontId="74" fillId="0" borderId="176" xfId="0" applyFont="1" applyBorder="1" applyAlignment="1">
      <alignment horizontal="center" vertical="center"/>
    </xf>
    <xf numFmtId="0" fontId="74" fillId="0" borderId="177" xfId="0" applyFont="1" applyBorder="1" applyAlignment="1">
      <alignment horizontal="center" vertical="center"/>
    </xf>
    <xf numFmtId="0" fontId="74" fillId="0" borderId="79" xfId="0" applyFont="1" applyBorder="1" applyAlignment="1">
      <alignment horizontal="center" vertical="center"/>
    </xf>
    <xf numFmtId="0" fontId="50" fillId="0" borderId="176" xfId="0" applyFont="1" applyBorder="1" applyAlignment="1">
      <alignment vertical="center" wrapText="1"/>
    </xf>
    <xf numFmtId="0" fontId="50" fillId="0" borderId="177" xfId="0" applyFont="1" applyBorder="1" applyAlignment="1">
      <alignment vertical="center" wrapText="1"/>
    </xf>
    <xf numFmtId="0" fontId="50" fillId="0" borderId="17" xfId="0" applyFont="1" applyBorder="1" applyAlignment="1">
      <alignment vertical="center" wrapText="1"/>
    </xf>
    <xf numFmtId="0" fontId="50" fillId="0" borderId="55" xfId="0" applyFont="1" applyBorder="1" applyAlignment="1">
      <alignment vertical="center" wrapText="1"/>
    </xf>
    <xf numFmtId="0" fontId="74" fillId="0" borderId="42" xfId="0" applyFont="1" applyBorder="1" applyAlignment="1">
      <alignment horizontal="center" vertical="center"/>
    </xf>
    <xf numFmtId="0" fontId="74" fillId="0" borderId="153" xfId="0" applyFont="1" applyBorder="1" applyAlignment="1">
      <alignment horizontal="center" vertical="center"/>
    </xf>
    <xf numFmtId="0" fontId="74" fillId="0" borderId="154" xfId="0" applyFont="1" applyBorder="1" applyAlignment="1">
      <alignment horizontal="center" vertical="center"/>
    </xf>
    <xf numFmtId="0" fontId="76" fillId="0" borderId="153" xfId="0" applyFont="1" applyBorder="1" applyAlignment="1">
      <alignment vertical="center" wrapText="1"/>
    </xf>
    <xf numFmtId="0" fontId="76" fillId="0" borderId="154" xfId="0" applyFont="1" applyBorder="1" applyAlignment="1">
      <alignment vertical="center" wrapText="1"/>
    </xf>
    <xf numFmtId="0" fontId="76" fillId="0" borderId="176" xfId="0" applyFont="1" applyBorder="1" applyAlignment="1">
      <alignment vertical="center" wrapText="1"/>
    </xf>
    <xf numFmtId="0" fontId="76" fillId="0" borderId="177" xfId="0" applyFont="1" applyBorder="1" applyAlignment="1">
      <alignment vertical="center" wrapText="1"/>
    </xf>
    <xf numFmtId="0" fontId="74" fillId="0" borderId="68" xfId="0" applyFont="1" applyBorder="1" applyAlignment="1">
      <alignment horizontal="center" vertical="center"/>
    </xf>
    <xf numFmtId="0" fontId="74" fillId="0" borderId="69" xfId="0" applyFont="1" applyBorder="1" applyAlignment="1">
      <alignment horizontal="center" vertical="center"/>
    </xf>
    <xf numFmtId="0" fontId="74" fillId="0" borderId="83" xfId="0" applyFont="1" applyBorder="1" applyAlignment="1">
      <alignment horizontal="center" vertical="center"/>
    </xf>
    <xf numFmtId="0" fontId="74" fillId="0" borderId="41" xfId="0" applyFont="1" applyBorder="1" applyAlignment="1">
      <alignment horizontal="center" vertical="center"/>
    </xf>
    <xf numFmtId="0" fontId="74" fillId="0" borderId="6" xfId="0" applyFont="1" applyBorder="1" applyAlignment="1">
      <alignment horizontal="center" vertical="center"/>
    </xf>
    <xf numFmtId="0" fontId="74" fillId="0" borderId="178" xfId="0" applyFont="1" applyBorder="1" applyAlignment="1">
      <alignment horizontal="center" vertical="center"/>
    </xf>
    <xf numFmtId="0" fontId="74" fillId="0" borderId="46" xfId="0" applyFont="1" applyBorder="1" applyAlignment="1">
      <alignment horizontal="center" vertical="center"/>
    </xf>
    <xf numFmtId="0" fontId="74" fillId="0" borderId="187" xfId="0" applyFont="1" applyBorder="1" applyAlignment="1">
      <alignment horizontal="center" vertical="center"/>
    </xf>
    <xf numFmtId="0" fontId="74" fillId="0" borderId="189" xfId="0" applyFont="1" applyBorder="1" applyAlignment="1">
      <alignment horizontal="center" vertical="center"/>
    </xf>
    <xf numFmtId="0" fontId="75" fillId="0" borderId="190" xfId="0" applyFont="1" applyBorder="1" applyAlignment="1">
      <alignment vertical="center"/>
    </xf>
    <xf numFmtId="0" fontId="74" fillId="0" borderId="187" xfId="0" applyFont="1" applyBorder="1" applyAlignment="1">
      <alignment vertical="center"/>
    </xf>
    <xf numFmtId="0" fontId="74" fillId="0" borderId="189" xfId="0" applyFont="1" applyBorder="1" applyAlignment="1">
      <alignment vertical="center"/>
    </xf>
    <xf numFmtId="0" fontId="78" fillId="0" borderId="0" xfId="0" applyFont="1" applyBorder="1" applyAlignment="1">
      <alignment horizontal="center" vertical="center" wrapText="1"/>
    </xf>
    <xf numFmtId="0" fontId="49" fillId="0" borderId="0" xfId="0" applyFont="1" applyAlignment="1">
      <alignment vertical="center" wrapText="1"/>
    </xf>
    <xf numFmtId="0" fontId="76" fillId="0" borderId="0" xfId="0" applyFont="1" applyFill="1" applyBorder="1" applyAlignment="1">
      <alignment vertical="top" wrapText="1"/>
    </xf>
    <xf numFmtId="0" fontId="76" fillId="0" borderId="17" xfId="0" applyFont="1" applyFill="1" applyBorder="1" applyAlignment="1">
      <alignment vertical="top" wrapText="1"/>
    </xf>
    <xf numFmtId="0" fontId="76" fillId="0" borderId="0" xfId="0" applyFont="1" applyBorder="1" applyAlignment="1">
      <alignment vertical="top" wrapText="1"/>
    </xf>
    <xf numFmtId="0" fontId="50" fillId="0" borderId="0" xfId="0" applyFont="1" applyAlignment="1">
      <alignment vertical="top" wrapText="1"/>
    </xf>
    <xf numFmtId="0" fontId="0" fillId="0" borderId="0" xfId="0" applyAlignment="1">
      <alignment vertical="center"/>
    </xf>
    <xf numFmtId="0" fontId="74" fillId="0" borderId="0" xfId="0" applyFont="1" applyBorder="1" applyAlignment="1">
      <alignment horizontal="distributed" vertical="center"/>
    </xf>
    <xf numFmtId="0" fontId="74" fillId="0" borderId="21" xfId="0" quotePrefix="1" applyFont="1" applyBorder="1" applyAlignment="1">
      <alignment horizontal="center" vertical="center"/>
    </xf>
    <xf numFmtId="0" fontId="155" fillId="7" borderId="2" xfId="0" applyFont="1" applyFill="1" applyBorder="1" applyAlignment="1">
      <alignment horizontal="center" vertical="center" wrapText="1"/>
    </xf>
    <xf numFmtId="0" fontId="155" fillId="7" borderId="2" xfId="0" applyFont="1" applyFill="1" applyBorder="1" applyAlignment="1">
      <alignment horizontal="center" vertical="center"/>
    </xf>
    <xf numFmtId="0" fontId="74" fillId="0" borderId="180" xfId="0" applyFont="1" applyBorder="1" applyAlignment="1">
      <alignment vertical="center"/>
    </xf>
    <xf numFmtId="0" fontId="74" fillId="0" borderId="181" xfId="0" applyFont="1" applyBorder="1" applyAlignment="1">
      <alignment vertical="center"/>
    </xf>
    <xf numFmtId="0" fontId="74" fillId="0" borderId="182" xfId="0" applyFont="1" applyBorder="1" applyAlignment="1">
      <alignment vertical="center"/>
    </xf>
    <xf numFmtId="0" fontId="74" fillId="0" borderId="183" xfId="0" applyFont="1" applyBorder="1" applyAlignment="1">
      <alignment vertical="center"/>
    </xf>
    <xf numFmtId="0" fontId="74" fillId="0" borderId="184" xfId="0" applyFont="1" applyBorder="1" applyAlignment="1">
      <alignment vertical="center"/>
    </xf>
    <xf numFmtId="0" fontId="74" fillId="0" borderId="185" xfId="0" applyFont="1" applyBorder="1" applyAlignment="1">
      <alignment vertical="center"/>
    </xf>
    <xf numFmtId="0" fontId="74" fillId="0" borderId="153" xfId="0" applyFont="1" applyBorder="1" applyAlignment="1">
      <alignment vertical="center"/>
    </xf>
    <xf numFmtId="0" fontId="74" fillId="0" borderId="154" xfId="0" applyFont="1" applyBorder="1" applyAlignment="1">
      <alignment vertical="center"/>
    </xf>
    <xf numFmtId="0" fontId="50" fillId="0" borderId="17" xfId="0" applyFont="1" applyBorder="1" applyAlignment="1">
      <alignment vertical="center"/>
    </xf>
    <xf numFmtId="0" fontId="50" fillId="0" borderId="55" xfId="0" applyFont="1" applyBorder="1" applyAlignment="1">
      <alignment vertical="center"/>
    </xf>
    <xf numFmtId="38" fontId="163" fillId="16" borderId="121" xfId="2" applyFont="1" applyFill="1" applyBorder="1" applyAlignment="1">
      <alignment horizontal="center" vertical="center"/>
    </xf>
    <xf numFmtId="38" fontId="163" fillId="16" borderId="198" xfId="2" applyFont="1" applyFill="1" applyBorder="1" applyAlignment="1">
      <alignment horizontal="center" vertical="center"/>
    </xf>
    <xf numFmtId="0" fontId="74" fillId="12" borderId="32" xfId="0" applyFont="1" applyFill="1" applyBorder="1" applyAlignment="1">
      <alignment horizontal="center" vertical="center"/>
    </xf>
    <xf numFmtId="0" fontId="74" fillId="12" borderId="16" xfId="0" applyFont="1" applyFill="1" applyBorder="1" applyAlignment="1">
      <alignment horizontal="center" vertical="center"/>
    </xf>
    <xf numFmtId="0" fontId="84" fillId="12" borderId="16" xfId="0" applyFont="1" applyFill="1" applyBorder="1" applyAlignment="1">
      <alignment horizontal="center" vertical="center"/>
    </xf>
    <xf numFmtId="0" fontId="84" fillId="12" borderId="16" xfId="0" applyFont="1" applyFill="1" applyBorder="1" applyAlignment="1">
      <alignment vertical="center"/>
    </xf>
    <xf numFmtId="0" fontId="84" fillId="12" borderId="1" xfId="0" applyFont="1" applyFill="1" applyBorder="1" applyAlignment="1">
      <alignment vertical="center"/>
    </xf>
    <xf numFmtId="0" fontId="0" fillId="0" borderId="17" xfId="0" applyBorder="1" applyAlignment="1">
      <alignment vertical="center"/>
    </xf>
    <xf numFmtId="0" fontId="74" fillId="12" borderId="1" xfId="0" applyFont="1" applyFill="1" applyBorder="1" applyAlignment="1">
      <alignment horizontal="center" vertical="center"/>
    </xf>
    <xf numFmtId="0" fontId="74" fillId="0" borderId="176" xfId="0" applyFont="1" applyBorder="1" applyAlignment="1">
      <alignment vertical="center"/>
    </xf>
    <xf numFmtId="0" fontId="74" fillId="0" borderId="177" xfId="0" applyFont="1" applyBorder="1" applyAlignment="1">
      <alignment vertical="center"/>
    </xf>
    <xf numFmtId="0" fontId="74" fillId="16" borderId="38" xfId="0" applyFont="1" applyFill="1" applyBorder="1" applyAlignment="1">
      <alignment horizontal="center" vertical="center"/>
    </xf>
    <xf numFmtId="0" fontId="74" fillId="16" borderId="4" xfId="0" applyFont="1" applyFill="1" applyBorder="1" applyAlignment="1">
      <alignment horizontal="center" vertical="center"/>
    </xf>
    <xf numFmtId="0" fontId="74" fillId="16" borderId="43" xfId="0" applyFont="1" applyFill="1" applyBorder="1" applyAlignment="1">
      <alignment horizontal="center" vertical="center"/>
    </xf>
    <xf numFmtId="0" fontId="74" fillId="16" borderId="21" xfId="0" applyFont="1" applyFill="1" applyBorder="1" applyAlignment="1">
      <alignment horizontal="center" vertical="center"/>
    </xf>
    <xf numFmtId="0" fontId="74" fillId="16" borderId="0" xfId="0" applyFont="1" applyFill="1" applyBorder="1" applyAlignment="1">
      <alignment horizontal="center" vertical="center"/>
    </xf>
    <xf numFmtId="0" fontId="74" fillId="16" borderId="79" xfId="0" applyFont="1" applyFill="1" applyBorder="1" applyAlignment="1">
      <alignment horizontal="center" vertical="center"/>
    </xf>
    <xf numFmtId="0" fontId="149" fillId="0" borderId="120" xfId="0" applyFont="1" applyBorder="1" applyAlignment="1">
      <alignment horizontal="center" vertical="center"/>
    </xf>
    <xf numFmtId="0" fontId="149" fillId="0" borderId="121" xfId="0" applyFont="1" applyBorder="1" applyAlignment="1">
      <alignment horizontal="center" vertical="center"/>
    </xf>
    <xf numFmtId="0" fontId="149" fillId="0" borderId="198" xfId="0" applyFont="1" applyBorder="1" applyAlignment="1">
      <alignment horizontal="center" vertical="center"/>
    </xf>
  </cellXfs>
  <cellStyles count="4">
    <cellStyle name="ハイパーリンク" xfId="1" builtinId="8"/>
    <cellStyle name="桁区切り" xfId="2" builtinId="6"/>
    <cellStyle name="標準" xfId="0" builtinId="0"/>
    <cellStyle name="標準_コード一覧" xfId="3"/>
  </cellStyles>
  <dxfs count="2">
    <dxf>
      <fill>
        <patternFill>
          <bgColor rgb="FFFF0000"/>
        </patternFill>
      </fill>
    </dxf>
    <dxf>
      <fill>
        <patternFill>
          <bgColor rgb="FFFF0000"/>
        </patternFill>
      </fill>
    </dxf>
  </dxfs>
  <tableStyles count="0" defaultTableStyle="TableStyleMedium9" defaultPivotStyle="PivotStyleLight16"/>
  <colors>
    <mruColors>
      <color rgb="FF009900"/>
      <color rgb="FF0000FF"/>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CC$151" fmlaRange="$FB$162:$FB$164" noThreeD="1" sel="1" val="0"/>
</file>

<file path=xl/ctrlProps/ctrlProp2.xml><?xml version="1.0" encoding="utf-8"?>
<formControlPr xmlns="http://schemas.microsoft.com/office/spreadsheetml/2009/9/main" objectType="Drop" dropStyle="combo" dx="22" fmlaLink="$BX$151" fmlaRange="$DV$162:$DV$164" noThreeD="1" sel="1" val="0"/>
</file>

<file path=xl/ctrlProps/ctrlProp3.xml><?xml version="1.0" encoding="utf-8"?>
<formControlPr xmlns="http://schemas.microsoft.com/office/spreadsheetml/2009/9/main" objectType="Drop" dropStyle="combo" dx="22" fmlaLink="$BY$151" fmlaRange="$EH$162:$EH$179" noThreeD="1" sel="1" val="0"/>
</file>

<file path=xl/ctrlProps/ctrlProp4.xml><?xml version="1.0" encoding="utf-8"?>
<formControlPr xmlns="http://schemas.microsoft.com/office/spreadsheetml/2009/9/main" objectType="Drop" dropStyle="combo" dx="22" fmlaLink="$AO$151" fmlaRange="$DB$162:$DB$173" noThreeD="1" sel="1" val="0"/>
</file>

<file path=xl/ctrlProps/ctrlProp5.xml><?xml version="1.0" encoding="utf-8"?>
<formControlPr xmlns="http://schemas.microsoft.com/office/spreadsheetml/2009/9/main" objectType="Drop" dropStyle="combo" dx="22" fmlaLink="$AR$151" fmlaRange="$DF$162:$DF$185" noThreeD="1" sel="1" val="0"/>
</file>

<file path=xl/ctrlProps/ctrlProp6.xml><?xml version="1.0" encoding="utf-8"?>
<formControlPr xmlns="http://schemas.microsoft.com/office/spreadsheetml/2009/9/main" objectType="CheckBox" fmlaLink="$AB$14" lockText="1" noThreeD="1"/>
</file>

<file path=xl/ctrlProps/ctrlProp7.xml><?xml version="1.0" encoding="utf-8"?>
<formControlPr xmlns="http://schemas.microsoft.com/office/spreadsheetml/2009/9/main" objectType="CheckBox" fmlaLink="$AB$15" lockText="1" noThreeD="1"/>
</file>

<file path=xl/ctrlProps/ctrlProp8.xml><?xml version="1.0" encoding="utf-8"?>
<formControlPr xmlns="http://schemas.microsoft.com/office/spreadsheetml/2009/9/main" objectType="CheckBox" fmlaLink="$AB$16" lockText="1" noThreeD="1"/>
</file>

<file path=xl/ctrlProps/ctrlProp9.xml><?xml version="1.0" encoding="utf-8"?>
<formControlPr xmlns="http://schemas.microsoft.com/office/spreadsheetml/2009/9/main" objectType="CheckBox" fmlaLink="$AB$18" lockText="1" noThreeD="1"/>
</file>

<file path=xl/ctrlProps/ctrlProp10.xml><?xml version="1.0" encoding="utf-8"?>
<formControlPr xmlns="http://schemas.microsoft.com/office/spreadsheetml/2009/9/main" objectType="CheckBox" fmlaLink="$AB$17" lockText="1" noThreeD="1"/>
</file>

<file path=xl/ctrlProps/ctrlProp11.xml><?xml version="1.0" encoding="utf-8"?>
<formControlPr xmlns="http://schemas.microsoft.com/office/spreadsheetml/2009/9/main" objectType="CheckBox" fmlaLink="$AB$25" lockText="1" noThreeD="1"/>
</file>

<file path=xl/ctrlProps/ctrlProp12.xml><?xml version="1.0" encoding="utf-8"?>
<formControlPr xmlns="http://schemas.microsoft.com/office/spreadsheetml/2009/9/main" objectType="CheckBox" fmlaLink="$AB$27" lockText="1" noThreeD="1"/>
</file>

<file path=xl/ctrlProps/ctrlProp13.xml><?xml version="1.0" encoding="utf-8"?>
<formControlPr xmlns="http://schemas.microsoft.com/office/spreadsheetml/2009/9/main" objectType="CheckBox" fmlaLink="$AB$31" lockText="1" noThreeD="1"/>
</file>

<file path=xl/ctrlProps/ctrlProp14.xml><?xml version="1.0" encoding="utf-8"?>
<formControlPr xmlns="http://schemas.microsoft.com/office/spreadsheetml/2009/9/main" objectType="CheckBox" fmlaLink="$AB$32" lockText="1" noThreeD="1"/>
</file>

<file path=xl/ctrlProps/ctrlProp15.xml><?xml version="1.0" encoding="utf-8"?>
<formControlPr xmlns="http://schemas.microsoft.com/office/spreadsheetml/2009/9/main" objectType="CheckBox" fmlaLink="$AB$29" lockText="1" noThreeD="1"/>
</file>

<file path=xl/ctrlProps/ctrlProp16.xml><?xml version="1.0" encoding="utf-8"?>
<formControlPr xmlns="http://schemas.microsoft.com/office/spreadsheetml/2009/9/main" objectType="CheckBox" fmlaLink="$AB$30" lockText="1" noThreeD="1"/>
</file>

<file path=xl/ctrlProps/ctrlProp17.xml><?xml version="1.0" encoding="utf-8"?>
<formControlPr xmlns="http://schemas.microsoft.com/office/spreadsheetml/2009/9/main" objectType="CheckBox" fmlaLink="$AE$59" lockText="1" noThreeD="1"/>
</file>

<file path=xl/ctrlProps/ctrlProp18.xml><?xml version="1.0" encoding="utf-8"?>
<formControlPr xmlns="http://schemas.microsoft.com/office/spreadsheetml/2009/9/main" objectType="CheckBox" fmlaLink="$AF$59" lockText="1" noThreeD="1"/>
</file>

<file path=xl/ctrlProps/ctrlProp19.xml><?xml version="1.0" encoding="utf-8"?>
<formControlPr xmlns="http://schemas.microsoft.com/office/spreadsheetml/2009/9/main" objectType="CheckBox" fmlaLink="$AG$59" lockText="1" noThreeD="1"/>
</file>

<file path=xl/ctrlProps/ctrlProp20.xml><?xml version="1.0" encoding="utf-8"?>
<formControlPr xmlns="http://schemas.microsoft.com/office/spreadsheetml/2009/9/main" objectType="CheckBox" fmlaLink="$AH$59" lockText="1" noThreeD="1"/>
</file>

<file path=xl/ctrlProps/ctrlProp21.xml><?xml version="1.0" encoding="utf-8"?>
<formControlPr xmlns="http://schemas.microsoft.com/office/spreadsheetml/2009/9/main" objectType="CheckBox" fmlaLink="$AI$59" lockText="1" noThreeD="1"/>
</file>

<file path=xl/ctrlProps/ctrlProp22.xml><?xml version="1.0" encoding="utf-8"?>
<formControlPr xmlns="http://schemas.microsoft.com/office/spreadsheetml/2009/9/main" objectType="CheckBox" fmlaLink="$AJ$59" lockText="1" noThreeD="1"/>
</file>

<file path=xl/ctrlProps/ctrlProp23.xml><?xml version="1.0" encoding="utf-8"?>
<formControlPr xmlns="http://schemas.microsoft.com/office/spreadsheetml/2009/9/main" objectType="CheckBox" fmlaLink="$AK$59" lockText="1" noThreeD="1"/>
</file>

<file path=xl/ctrlProps/ctrlProp24.xml><?xml version="1.0" encoding="utf-8"?>
<formControlPr xmlns="http://schemas.microsoft.com/office/spreadsheetml/2009/9/main" objectType="CheckBox" fmlaLink="$AL$59" lockText="1" noThreeD="1"/>
</file>

<file path=xl/ctrlProps/ctrlProp25.xml><?xml version="1.0" encoding="utf-8"?>
<formControlPr xmlns="http://schemas.microsoft.com/office/spreadsheetml/2009/9/main" objectType="CheckBox" fmlaLink="$AB$23" lockText="1" noThreeD="1"/>
</file>

<file path=xl/ctrlProps/ctrlProp26.xml><?xml version="1.0" encoding="utf-8"?>
<formControlPr xmlns="http://schemas.microsoft.com/office/spreadsheetml/2009/9/main" objectType="CheckBox" fmlaLink="$AB$21" lockText="1" noThreeD="1"/>
</file>

<file path=xl/ctrlProps/ctrlProp27.xml><?xml version="1.0" encoding="utf-8"?>
<formControlPr xmlns="http://schemas.microsoft.com/office/spreadsheetml/2009/9/main" objectType="CheckBox" fmlaLink="$AB$24" lockText="1" noThreeD="1"/>
</file>

<file path=xl/ctrlProps/ctrlProp28.xml><?xml version="1.0" encoding="utf-8"?>
<formControlPr xmlns="http://schemas.microsoft.com/office/spreadsheetml/2009/9/main" objectType="CheckBox" fmlaLink="$AB$26" lockText="1" noThreeD="1"/>
</file>

<file path=xl/ctrlProps/ctrlProp29.xml><?xml version="1.0" encoding="utf-8"?>
<formControlPr xmlns="http://schemas.microsoft.com/office/spreadsheetml/2009/9/main" objectType="CheckBox" fmlaLink="$AB$28" lockText="1" noThreeD="1"/>
</file>

<file path=xl/ctrlProps/ctrlProp30.xml><?xml version="1.0" encoding="utf-8"?>
<formControlPr xmlns="http://schemas.microsoft.com/office/spreadsheetml/2009/9/main" objectType="CheckBox" fmlaLink="$AB$22" lockText="1" noThreeD="1"/>
</file>

<file path=xl/ctrlProps/ctrlProp31.xml><?xml version="1.0" encoding="utf-8"?>
<formControlPr xmlns="http://schemas.microsoft.com/office/spreadsheetml/2009/9/main" objectType="CheckBox" fmlaLink="$AB$20" lockText="1" noThreeD="1"/>
</file>

<file path=xl/ctrlProps/ctrlProp32.xml><?xml version="1.0" encoding="utf-8"?>
<formControlPr xmlns="http://schemas.microsoft.com/office/spreadsheetml/2009/9/main" objectType="CheckBox" fmlaLink="$AB$19" lockText="1" noThreeD="1"/>
</file>

<file path=xl/ctrlProps/ctrlProp33.xml><?xml version="1.0" encoding="utf-8"?>
<formControlPr xmlns="http://schemas.microsoft.com/office/spreadsheetml/2009/9/main" objectType="CheckBox" fmlaLink="$AB$37" lockText="1" noThreeD="1"/>
</file>

<file path=xl/ctrlProps/ctrlProp34.xml><?xml version="1.0" encoding="utf-8"?>
<formControlPr xmlns="http://schemas.microsoft.com/office/spreadsheetml/2009/9/main" objectType="CheckBox" fmlaLink="$AB$36" lockText="1" noThreeD="1"/>
</file>

<file path=xl/ctrlProps/ctrlProp35.xml><?xml version="1.0" encoding="utf-8"?>
<formControlPr xmlns="http://schemas.microsoft.com/office/spreadsheetml/2009/9/main" objectType="CheckBox" fmlaLink="$AB$35" lockText="1" noThreeD="1"/>
</file>

<file path=xl/ctrlProps/ctrlProp36.xml><?xml version="1.0" encoding="utf-8"?>
<formControlPr xmlns="http://schemas.microsoft.com/office/spreadsheetml/2009/9/main" objectType="CheckBox" fmlaLink="$AB$34" lockText="1" noThreeD="1"/>
</file>

<file path=xl/ctrlProps/ctrlProp37.xml><?xml version="1.0" encoding="utf-8"?>
<formControlPr xmlns="http://schemas.microsoft.com/office/spreadsheetml/2009/9/main" objectType="CheckBox" fmlaLink="$AB$33" lockText="1" noThreeD="1"/>
</file>

<file path=xl/ctrlProps/ctrlProp38.xml><?xml version="1.0" encoding="utf-8"?>
<formControlPr xmlns="http://schemas.microsoft.com/office/spreadsheetml/2009/9/main" objectType="CheckBox" fmlaLink="$AB$52" lockText="1" noThreeD="1"/>
</file>

<file path=xl/ctrlProps/ctrlProp39.xml><?xml version="1.0" encoding="utf-8"?>
<formControlPr xmlns="http://schemas.microsoft.com/office/spreadsheetml/2009/9/main" objectType="CheckBox" fmlaLink="$AB$51" lockText="1" noThreeD="1"/>
</file>

<file path=xl/ctrlProps/ctrlProp40.xml><?xml version="1.0" encoding="utf-8"?>
<formControlPr xmlns="http://schemas.microsoft.com/office/spreadsheetml/2009/9/main" objectType="CheckBox" fmlaLink="$AB$50" lockText="1" noThreeD="1"/>
</file>

<file path=xl/ctrlProps/ctrlProp41.xml><?xml version="1.0" encoding="utf-8"?>
<formControlPr xmlns="http://schemas.microsoft.com/office/spreadsheetml/2009/9/main" objectType="CheckBox" fmlaLink="$AB$49" lockText="1" noThreeD="1"/>
</file>

<file path=xl/ctrlProps/ctrlProp42.xml><?xml version="1.0" encoding="utf-8"?>
<formControlPr xmlns="http://schemas.microsoft.com/office/spreadsheetml/2009/9/main" objectType="CheckBox" fmlaLink="$AB$48" lockText="1" noThreeD="1"/>
</file>

<file path=xl/ctrlProps/ctrlProp43.xml><?xml version="1.0" encoding="utf-8"?>
<formControlPr xmlns="http://schemas.microsoft.com/office/spreadsheetml/2009/9/main" objectType="CheckBox" fmlaLink="$AB$47" lockText="1" noThreeD="1"/>
</file>

<file path=xl/ctrlProps/ctrlProp44.xml><?xml version="1.0" encoding="utf-8"?>
<formControlPr xmlns="http://schemas.microsoft.com/office/spreadsheetml/2009/9/main" objectType="CheckBox" fmlaLink="$AB$46" lockText="1" noThreeD="1"/>
</file>

<file path=xl/ctrlProps/ctrlProp45.xml><?xml version="1.0" encoding="utf-8"?>
<formControlPr xmlns="http://schemas.microsoft.com/office/spreadsheetml/2009/9/main" objectType="CheckBox" fmlaLink="$AB$45" lockText="1" noThreeD="1"/>
</file>

<file path=xl/ctrlProps/ctrlProp46.xml><?xml version="1.0" encoding="utf-8"?>
<formControlPr xmlns="http://schemas.microsoft.com/office/spreadsheetml/2009/9/main" objectType="CheckBox" fmlaLink="$AB$44" lockText="1" noThreeD="1"/>
</file>

<file path=xl/ctrlProps/ctrlProp47.xml><?xml version="1.0" encoding="utf-8"?>
<formControlPr xmlns="http://schemas.microsoft.com/office/spreadsheetml/2009/9/main" objectType="CheckBox" fmlaLink="$AB$43" lockText="1" noThreeD="1"/>
</file>

<file path=xl/ctrlProps/ctrlProp48.xml><?xml version="1.0" encoding="utf-8"?>
<formControlPr xmlns="http://schemas.microsoft.com/office/spreadsheetml/2009/9/main" objectType="CheckBox" fmlaLink="$AB$42" lockText="1" noThreeD="1"/>
</file>

<file path=xl/ctrlProps/ctrlProp49.xml><?xml version="1.0" encoding="utf-8"?>
<formControlPr xmlns="http://schemas.microsoft.com/office/spreadsheetml/2009/9/main" objectType="CheckBox" fmlaLink="$AB$41" lockText="1" noThreeD="1"/>
</file>

<file path=xl/ctrlProps/ctrlProp50.xml><?xml version="1.0" encoding="utf-8"?>
<formControlPr xmlns="http://schemas.microsoft.com/office/spreadsheetml/2009/9/main" objectType="CheckBox" fmlaLink="$AB$40" lockText="1" noThreeD="1"/>
</file>

<file path=xl/ctrlProps/ctrlProp51.xml><?xml version="1.0" encoding="utf-8"?>
<formControlPr xmlns="http://schemas.microsoft.com/office/spreadsheetml/2009/9/main" objectType="CheckBox" fmlaLink="$AB$39" lockText="1" noThreeD="1"/>
</file>

<file path=xl/ctrlProps/ctrlProp52.xml><?xml version="1.0" encoding="utf-8"?>
<formControlPr xmlns="http://schemas.microsoft.com/office/spreadsheetml/2009/9/main" objectType="CheckBox" fmlaLink="$AB$38" lockText="1" noThreeD="1"/>
</file>

<file path=xl/ctrlProps/ctrlProp53.xml><?xml version="1.0" encoding="utf-8"?>
<formControlPr xmlns="http://schemas.microsoft.com/office/spreadsheetml/2009/9/main" objectType="CheckBox" fmlaLink="K11" lockText="1" noThreeD="1"/>
</file>

<file path=xl/ctrlProps/ctrlProp54.xml><?xml version="1.0" encoding="utf-8"?>
<formControlPr xmlns="http://schemas.microsoft.com/office/spreadsheetml/2009/9/main" objectType="CheckBox" fmlaLink="$BK$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7</xdr:col>
          <xdr:colOff>0</xdr:colOff>
          <xdr:row>4</xdr:row>
          <xdr:rowOff>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7</xdr:col>
          <xdr:colOff>0</xdr:colOff>
          <xdr:row>19</xdr:row>
          <xdr:rowOff>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7</xdr:col>
          <xdr:colOff>0</xdr:colOff>
          <xdr:row>27</xdr:row>
          <xdr:rowOff>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19050</xdr:rowOff>
        </xdr:from>
        <xdr:to>
          <xdr:col>4</xdr:col>
          <xdr:colOff>19050</xdr:colOff>
          <xdr:row>36</xdr:row>
          <xdr:rowOff>457200</xdr:rowOff>
        </xdr:to>
        <xdr:sp macro="" textlink="">
          <xdr:nvSpPr>
            <xdr:cNvPr id="2112" name="Check Box 64" descr="　文房具事務用品&#10;　・図書"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19050</xdr:rowOff>
        </xdr:from>
        <xdr:to>
          <xdr:col>5</xdr:col>
          <xdr:colOff>542925</xdr:colOff>
          <xdr:row>36</xdr:row>
          <xdr:rowOff>466725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19050</xdr:rowOff>
        </xdr:from>
        <xdr:to>
          <xdr:col>7</xdr:col>
          <xdr:colOff>533400</xdr:colOff>
          <xdr:row>36</xdr:row>
          <xdr:rowOff>466725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36</xdr:row>
          <xdr:rowOff>28575</xdr:rowOff>
        </xdr:from>
        <xdr:to>
          <xdr:col>11</xdr:col>
          <xdr:colOff>542925</xdr:colOff>
          <xdr:row>36</xdr:row>
          <xdr:rowOff>466725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19050</xdr:rowOff>
        </xdr:from>
        <xdr:to>
          <xdr:col>9</xdr:col>
          <xdr:colOff>542925</xdr:colOff>
          <xdr:row>36</xdr:row>
          <xdr:rowOff>457200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28575</xdr:rowOff>
        </xdr:from>
        <xdr:to>
          <xdr:col>3</xdr:col>
          <xdr:colOff>552450</xdr:colOff>
          <xdr:row>38</xdr:row>
          <xdr:rowOff>457200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28575</xdr:rowOff>
        </xdr:from>
        <xdr:to>
          <xdr:col>7</xdr:col>
          <xdr:colOff>542925</xdr:colOff>
          <xdr:row>38</xdr:row>
          <xdr:rowOff>457200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38</xdr:row>
          <xdr:rowOff>28575</xdr:rowOff>
        </xdr:from>
        <xdr:to>
          <xdr:col>15</xdr:col>
          <xdr:colOff>523875</xdr:colOff>
          <xdr:row>38</xdr:row>
          <xdr:rowOff>457200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38100</xdr:rowOff>
        </xdr:from>
        <xdr:to>
          <xdr:col>4</xdr:col>
          <xdr:colOff>0</xdr:colOff>
          <xdr:row>39</xdr:row>
          <xdr:rowOff>447675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38</xdr:row>
          <xdr:rowOff>19050</xdr:rowOff>
        </xdr:from>
        <xdr:to>
          <xdr:col>12</xdr:col>
          <xdr:colOff>0</xdr:colOff>
          <xdr:row>38</xdr:row>
          <xdr:rowOff>457200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28575</xdr:rowOff>
        </xdr:from>
        <xdr:to>
          <xdr:col>13</xdr:col>
          <xdr:colOff>552450</xdr:colOff>
          <xdr:row>38</xdr:row>
          <xdr:rowOff>457200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7</xdr:col>
          <xdr:colOff>247650</xdr:colOff>
          <xdr:row>58</xdr:row>
          <xdr:rowOff>0</xdr:rowOff>
        </xdr:to>
        <xdr:sp macro="" textlink="">
          <xdr:nvSpPr>
            <xdr:cNvPr id="13238" name="Check Box 5046" hidden="1">
              <a:extLst>
                <a:ext uri="{63B3BB69-23CF-44E3-9099-C40C66FF867C}">
                  <a14:compatExt spid="_x0000_s1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土地調査</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57150</xdr:colOff>
          <xdr:row>58</xdr:row>
          <xdr:rowOff>0</xdr:rowOff>
        </xdr:to>
        <xdr:sp macro="" textlink="">
          <xdr:nvSpPr>
            <xdr:cNvPr id="13239" name="Check Box 5047" hidden="1">
              <a:extLst>
                <a:ext uri="{63B3BB69-23CF-44E3-9099-C40C66FF867C}">
                  <a14:compatExt spid="_x0000_s1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土地評価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57150</xdr:colOff>
          <xdr:row>58</xdr:row>
          <xdr:rowOff>0</xdr:rowOff>
        </xdr:to>
        <xdr:sp macro="" textlink="">
          <xdr:nvSpPr>
            <xdr:cNvPr id="13240" name="Check Box 5048" hidden="1">
              <a:extLst>
                <a:ext uri="{63B3BB69-23CF-44E3-9099-C40C66FF867C}">
                  <a14:compatExt spid="_x0000_s1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物件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19050</xdr:rowOff>
        </xdr:from>
        <xdr:to>
          <xdr:col>13</xdr:col>
          <xdr:colOff>76200</xdr:colOff>
          <xdr:row>58</xdr:row>
          <xdr:rowOff>0</xdr:rowOff>
        </xdr:to>
        <xdr:sp macro="" textlink="">
          <xdr:nvSpPr>
            <xdr:cNvPr id="13241" name="Check Box 5049" hidden="1">
              <a:extLst>
                <a:ext uri="{63B3BB69-23CF-44E3-9099-C40C66FF867C}">
                  <a14:compatExt spid="_x0000_s1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機械工作物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58</xdr:row>
          <xdr:rowOff>9525</xdr:rowOff>
        </xdr:from>
        <xdr:to>
          <xdr:col>7</xdr:col>
          <xdr:colOff>247650</xdr:colOff>
          <xdr:row>59</xdr:row>
          <xdr:rowOff>9525</xdr:rowOff>
        </xdr:to>
        <xdr:sp macro="" textlink="">
          <xdr:nvSpPr>
            <xdr:cNvPr id="13242" name="Check Box 5050" hidden="1">
              <a:extLst>
                <a:ext uri="{63B3BB69-23CF-44E3-9099-C40C66FF867C}">
                  <a14:compatExt spid="_x0000_s1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営業・特殊補償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57150</xdr:colOff>
          <xdr:row>59</xdr:row>
          <xdr:rowOff>0</xdr:rowOff>
        </xdr:to>
        <xdr:sp macro="" textlink="">
          <xdr:nvSpPr>
            <xdr:cNvPr id="13243" name="Check Box 5051" hidden="1">
              <a:extLst>
                <a:ext uri="{63B3BB69-23CF-44E3-9099-C40C66FF867C}">
                  <a14:compatExt spid="_x0000_s1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事業損失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57150</xdr:colOff>
          <xdr:row>59</xdr:row>
          <xdr:rowOff>0</xdr:rowOff>
        </xdr:to>
        <xdr:sp macro="" textlink="">
          <xdr:nvSpPr>
            <xdr:cNvPr id="13244" name="Check Box 5052" hidden="1">
              <a:extLst>
                <a:ext uri="{63B3BB69-23CF-44E3-9099-C40C66FF867C}">
                  <a14:compatExt spid="_x0000_s1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補償関連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228600</xdr:colOff>
          <xdr:row>59</xdr:row>
          <xdr:rowOff>0</xdr:rowOff>
        </xdr:to>
        <xdr:sp macro="" textlink="">
          <xdr:nvSpPr>
            <xdr:cNvPr id="13245" name="Check Box 5053" hidden="1">
              <a:extLst>
                <a:ext uri="{63B3BB69-23CF-44E3-9099-C40C66FF867C}">
                  <a14:compatExt spid="_x0000_s1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総合補償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28575</xdr:rowOff>
        </xdr:from>
        <xdr:to>
          <xdr:col>7</xdr:col>
          <xdr:colOff>561975</xdr:colOff>
          <xdr:row>37</xdr:row>
          <xdr:rowOff>457200</xdr:rowOff>
        </xdr:to>
        <xdr:sp macro="" textlink="">
          <xdr:nvSpPr>
            <xdr:cNvPr id="13287" name="Check Box 5095" hidden="1">
              <a:extLst>
                <a:ext uri="{63B3BB69-23CF-44E3-9099-C40C66FF867C}">
                  <a14:compatExt spid="_x0000_s1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28575</xdr:rowOff>
        </xdr:from>
        <xdr:to>
          <xdr:col>3</xdr:col>
          <xdr:colOff>523875</xdr:colOff>
          <xdr:row>37</xdr:row>
          <xdr:rowOff>457200</xdr:rowOff>
        </xdr:to>
        <xdr:sp macro="" textlink="">
          <xdr:nvSpPr>
            <xdr:cNvPr id="13289" name="Check Box 5097" hidden="1">
              <a:extLst>
                <a:ext uri="{63B3BB69-23CF-44E3-9099-C40C66FF867C}">
                  <a14:compatExt spid="_x0000_s1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37</xdr:row>
          <xdr:rowOff>19050</xdr:rowOff>
        </xdr:from>
        <xdr:to>
          <xdr:col>10</xdr:col>
          <xdr:colOff>0</xdr:colOff>
          <xdr:row>37</xdr:row>
          <xdr:rowOff>457200</xdr:rowOff>
        </xdr:to>
        <xdr:sp macro="" textlink="">
          <xdr:nvSpPr>
            <xdr:cNvPr id="13290" name="Check Box 5098" hidden="1">
              <a:extLst>
                <a:ext uri="{63B3BB69-23CF-44E3-9099-C40C66FF867C}">
                  <a14:compatExt spid="_x0000_s1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19050</xdr:rowOff>
        </xdr:from>
        <xdr:to>
          <xdr:col>5</xdr:col>
          <xdr:colOff>542925</xdr:colOff>
          <xdr:row>38</xdr:row>
          <xdr:rowOff>466725</xdr:rowOff>
        </xdr:to>
        <xdr:sp macro="" textlink="">
          <xdr:nvSpPr>
            <xdr:cNvPr id="13292" name="Check Box 5100" hidden="1">
              <a:extLst>
                <a:ext uri="{63B3BB69-23CF-44E3-9099-C40C66FF867C}">
                  <a14:compatExt spid="_x0000_s1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28575</xdr:rowOff>
        </xdr:from>
        <xdr:to>
          <xdr:col>9</xdr:col>
          <xdr:colOff>571500</xdr:colOff>
          <xdr:row>38</xdr:row>
          <xdr:rowOff>457200</xdr:rowOff>
        </xdr:to>
        <xdr:sp macro="" textlink="">
          <xdr:nvSpPr>
            <xdr:cNvPr id="13293" name="Check Box 5101" hidden="1">
              <a:extLst>
                <a:ext uri="{63B3BB69-23CF-44E3-9099-C40C66FF867C}">
                  <a14:compatExt spid="_x0000_s1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19050</xdr:rowOff>
        </xdr:from>
        <xdr:to>
          <xdr:col>5</xdr:col>
          <xdr:colOff>542925</xdr:colOff>
          <xdr:row>37</xdr:row>
          <xdr:rowOff>466725</xdr:rowOff>
        </xdr:to>
        <xdr:sp macro="" textlink="">
          <xdr:nvSpPr>
            <xdr:cNvPr id="13309" name="Check Box 5117" hidden="1">
              <a:extLst>
                <a:ext uri="{63B3BB69-23CF-44E3-9099-C40C66FF867C}">
                  <a14:compatExt spid="_x0000_s1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19050</xdr:rowOff>
        </xdr:from>
        <xdr:to>
          <xdr:col>15</xdr:col>
          <xdr:colOff>561975</xdr:colOff>
          <xdr:row>36</xdr:row>
          <xdr:rowOff>466725</xdr:rowOff>
        </xdr:to>
        <xdr:sp macro="" textlink="">
          <xdr:nvSpPr>
            <xdr:cNvPr id="13310" name="Check Box 5118" hidden="1">
              <a:extLst>
                <a:ext uri="{63B3BB69-23CF-44E3-9099-C40C66FF867C}">
                  <a14:compatExt spid="_x0000_s1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36</xdr:row>
          <xdr:rowOff>28575</xdr:rowOff>
        </xdr:from>
        <xdr:to>
          <xdr:col>13</xdr:col>
          <xdr:colOff>552450</xdr:colOff>
          <xdr:row>36</xdr:row>
          <xdr:rowOff>466725</xdr:rowOff>
        </xdr:to>
        <xdr:sp macro="" textlink="">
          <xdr:nvSpPr>
            <xdr:cNvPr id="13311" name="Check Box 5119" hidden="1">
              <a:extLst>
                <a:ext uri="{63B3BB69-23CF-44E3-9099-C40C66FF867C}">
                  <a14:compatExt spid="_x0000_s1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xdr:row>
          <xdr:rowOff>38100</xdr:rowOff>
        </xdr:from>
        <xdr:to>
          <xdr:col>14</xdr:col>
          <xdr:colOff>9525</xdr:colOff>
          <xdr:row>39</xdr:row>
          <xdr:rowOff>457200</xdr:rowOff>
        </xdr:to>
        <xdr:sp macro="" textlink="">
          <xdr:nvSpPr>
            <xdr:cNvPr id="22547" name="Check Box 513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39</xdr:row>
          <xdr:rowOff>28575</xdr:rowOff>
        </xdr:from>
        <xdr:to>
          <xdr:col>12</xdr:col>
          <xdr:colOff>0</xdr:colOff>
          <xdr:row>39</xdr:row>
          <xdr:rowOff>447675</xdr:rowOff>
        </xdr:to>
        <xdr:sp macro="" textlink="">
          <xdr:nvSpPr>
            <xdr:cNvPr id="22548" name="Check Box 514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39</xdr:row>
          <xdr:rowOff>28575</xdr:rowOff>
        </xdr:from>
        <xdr:to>
          <xdr:col>10</xdr:col>
          <xdr:colOff>0</xdr:colOff>
          <xdr:row>39</xdr:row>
          <xdr:rowOff>457200</xdr:rowOff>
        </xdr:to>
        <xdr:sp macro="" textlink="">
          <xdr:nvSpPr>
            <xdr:cNvPr id="22549" name="Check Box 514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38100</xdr:rowOff>
        </xdr:from>
        <xdr:to>
          <xdr:col>7</xdr:col>
          <xdr:colOff>552450</xdr:colOff>
          <xdr:row>39</xdr:row>
          <xdr:rowOff>457200</xdr:rowOff>
        </xdr:to>
        <xdr:sp macro="" textlink="">
          <xdr:nvSpPr>
            <xdr:cNvPr id="22550" name="Check Box 514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38100</xdr:rowOff>
        </xdr:from>
        <xdr:to>
          <xdr:col>5</xdr:col>
          <xdr:colOff>542925</xdr:colOff>
          <xdr:row>39</xdr:row>
          <xdr:rowOff>447675</xdr:rowOff>
        </xdr:to>
        <xdr:sp macro="" textlink="">
          <xdr:nvSpPr>
            <xdr:cNvPr id="22551" name="Check Box 514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41</xdr:row>
          <xdr:rowOff>28575</xdr:rowOff>
        </xdr:from>
        <xdr:to>
          <xdr:col>15</xdr:col>
          <xdr:colOff>514350</xdr:colOff>
          <xdr:row>41</xdr:row>
          <xdr:rowOff>457200</xdr:rowOff>
        </xdr:to>
        <xdr:sp macro="" textlink="">
          <xdr:nvSpPr>
            <xdr:cNvPr id="22552" name="Check Box 514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13</xdr:col>
          <xdr:colOff>533400</xdr:colOff>
          <xdr:row>41</xdr:row>
          <xdr:rowOff>457200</xdr:rowOff>
        </xdr:to>
        <xdr:sp macro="" textlink="">
          <xdr:nvSpPr>
            <xdr:cNvPr id="22553" name="Check Box 514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41</xdr:row>
          <xdr:rowOff>28575</xdr:rowOff>
        </xdr:from>
        <xdr:to>
          <xdr:col>11</xdr:col>
          <xdr:colOff>552450</xdr:colOff>
          <xdr:row>41</xdr:row>
          <xdr:rowOff>457200</xdr:rowOff>
        </xdr:to>
        <xdr:sp macro="" textlink="">
          <xdr:nvSpPr>
            <xdr:cNvPr id="22554" name="Check Box 514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38100</xdr:rowOff>
        </xdr:from>
        <xdr:to>
          <xdr:col>10</xdr:col>
          <xdr:colOff>9525</xdr:colOff>
          <xdr:row>41</xdr:row>
          <xdr:rowOff>457200</xdr:rowOff>
        </xdr:to>
        <xdr:sp macro="" textlink="">
          <xdr:nvSpPr>
            <xdr:cNvPr id="22555" name="Check Box 514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28575</xdr:rowOff>
        </xdr:from>
        <xdr:to>
          <xdr:col>7</xdr:col>
          <xdr:colOff>552450</xdr:colOff>
          <xdr:row>41</xdr:row>
          <xdr:rowOff>457200</xdr:rowOff>
        </xdr:to>
        <xdr:sp macro="" textlink="">
          <xdr:nvSpPr>
            <xdr:cNvPr id="22556" name="Check Box 514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28575</xdr:rowOff>
        </xdr:from>
        <xdr:to>
          <xdr:col>6</xdr:col>
          <xdr:colOff>0</xdr:colOff>
          <xdr:row>41</xdr:row>
          <xdr:rowOff>457200</xdr:rowOff>
        </xdr:to>
        <xdr:sp macro="" textlink="">
          <xdr:nvSpPr>
            <xdr:cNvPr id="22557" name="Check Box 514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28575</xdr:rowOff>
        </xdr:from>
        <xdr:to>
          <xdr:col>4</xdr:col>
          <xdr:colOff>28575</xdr:colOff>
          <xdr:row>41</xdr:row>
          <xdr:rowOff>457200</xdr:rowOff>
        </xdr:to>
        <xdr:sp macro="" textlink="">
          <xdr:nvSpPr>
            <xdr:cNvPr id="22558" name="Check Box 515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40</xdr:row>
          <xdr:rowOff>19050</xdr:rowOff>
        </xdr:from>
        <xdr:to>
          <xdr:col>15</xdr:col>
          <xdr:colOff>533400</xdr:colOff>
          <xdr:row>40</xdr:row>
          <xdr:rowOff>466725</xdr:rowOff>
        </xdr:to>
        <xdr:sp macro="" textlink="">
          <xdr:nvSpPr>
            <xdr:cNvPr id="22560" name="Check Box 515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40</xdr:row>
          <xdr:rowOff>38100</xdr:rowOff>
        </xdr:from>
        <xdr:to>
          <xdr:col>13</xdr:col>
          <xdr:colOff>552450</xdr:colOff>
          <xdr:row>40</xdr:row>
          <xdr:rowOff>457200</xdr:rowOff>
        </xdr:to>
        <xdr:sp macro="" textlink="">
          <xdr:nvSpPr>
            <xdr:cNvPr id="22561" name="Check Box 515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40</xdr:row>
          <xdr:rowOff>38100</xdr:rowOff>
        </xdr:from>
        <xdr:to>
          <xdr:col>12</xdr:col>
          <xdr:colOff>0</xdr:colOff>
          <xdr:row>40</xdr:row>
          <xdr:rowOff>447675</xdr:rowOff>
        </xdr:to>
        <xdr:sp macro="" textlink="">
          <xdr:nvSpPr>
            <xdr:cNvPr id="22562" name="Check Box 515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38100</xdr:rowOff>
        </xdr:from>
        <xdr:to>
          <xdr:col>9</xdr:col>
          <xdr:colOff>571500</xdr:colOff>
          <xdr:row>40</xdr:row>
          <xdr:rowOff>457200</xdr:rowOff>
        </xdr:to>
        <xdr:sp macro="" textlink="">
          <xdr:nvSpPr>
            <xdr:cNvPr id="22563" name="Check Box 515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28575</xdr:rowOff>
        </xdr:from>
        <xdr:to>
          <xdr:col>7</xdr:col>
          <xdr:colOff>552450</xdr:colOff>
          <xdr:row>40</xdr:row>
          <xdr:rowOff>447675</xdr:rowOff>
        </xdr:to>
        <xdr:sp macro="" textlink="">
          <xdr:nvSpPr>
            <xdr:cNvPr id="22565" name="Check Box 515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28575</xdr:rowOff>
        </xdr:from>
        <xdr:to>
          <xdr:col>6</xdr:col>
          <xdr:colOff>9525</xdr:colOff>
          <xdr:row>40</xdr:row>
          <xdr:rowOff>457200</xdr:rowOff>
        </xdr:to>
        <xdr:sp macro="" textlink="">
          <xdr:nvSpPr>
            <xdr:cNvPr id="22566" name="Check Box 515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28575</xdr:rowOff>
        </xdr:from>
        <xdr:to>
          <xdr:col>3</xdr:col>
          <xdr:colOff>542925</xdr:colOff>
          <xdr:row>40</xdr:row>
          <xdr:rowOff>457200</xdr:rowOff>
        </xdr:to>
        <xdr:sp macro="" textlink="">
          <xdr:nvSpPr>
            <xdr:cNvPr id="22567" name="Check Box 515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39</xdr:row>
          <xdr:rowOff>38100</xdr:rowOff>
        </xdr:from>
        <xdr:to>
          <xdr:col>16</xdr:col>
          <xdr:colOff>9525</xdr:colOff>
          <xdr:row>39</xdr:row>
          <xdr:rowOff>457200</xdr:rowOff>
        </xdr:to>
        <xdr:sp macro="" textlink="">
          <xdr:nvSpPr>
            <xdr:cNvPr id="22568" name="Check Box 516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352426</xdr:colOff>
      <xdr:row>9</xdr:row>
      <xdr:rowOff>85725</xdr:rowOff>
    </xdr:from>
    <xdr:to>
      <xdr:col>8</xdr:col>
      <xdr:colOff>190500</xdr:colOff>
      <xdr:row>11</xdr:row>
      <xdr:rowOff>180975</xdr:rowOff>
    </xdr:to>
    <xdr:sp macro="" textlink="">
      <xdr:nvSpPr>
        <xdr:cNvPr id="2" name="Oval 1"/>
        <xdr:cNvSpPr>
          <a:spLocks noChangeArrowheads="1"/>
        </xdr:cNvSpPr>
      </xdr:nvSpPr>
      <xdr:spPr bwMode="auto">
        <a:xfrm>
          <a:off x="5381626" y="2352675"/>
          <a:ext cx="838199" cy="752475"/>
        </a:xfrm>
        <a:prstGeom prst="ellipse">
          <a:avLst/>
        </a:prstGeom>
        <a:noFill/>
        <a:ln w="3175">
          <a:solidFill>
            <a:schemeClr val="bg1">
              <a:lumMod val="65000"/>
            </a:schemeClr>
          </a:solidFill>
          <a:prstDash val="sysDash"/>
          <a:round/>
          <a:headEnd/>
          <a:tailEnd/>
        </a:ln>
      </xdr:spPr>
      <xdr:txBody>
        <a:bodyPr vertOverflow="overflow" horzOverflow="overflow" wrap="square" lIns="27432" tIns="18288" rIns="27432" bIns="18288" anchor="ctr" upright="1"/>
        <a:lstStyle/>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r>
            <a:rPr lang="ja-JP" altLang="en-US" sz="900" b="0" i="0" u="none" strike="noStrike" baseline="0">
              <a:solidFill>
                <a:schemeClr val="bg1">
                  <a:lumMod val="65000"/>
                </a:schemeClr>
              </a:solidFill>
              <a:latin typeface="ＭＳ ゴシック"/>
              <a:ea typeface="ＭＳ ゴシック"/>
            </a:rPr>
            <a:t>実印又は届出印</a:t>
          </a:r>
        </a:p>
      </xdr:txBody>
    </xdr:sp>
    <xdr:clientData/>
  </xdr:twoCellAnchor>
  <xdr:twoCellAnchor>
    <xdr:from>
      <xdr:col>0</xdr:col>
      <xdr:colOff>85725</xdr:colOff>
      <xdr:row>30</xdr:row>
      <xdr:rowOff>57149</xdr:rowOff>
    </xdr:from>
    <xdr:to>
      <xdr:col>8</xdr:col>
      <xdr:colOff>257176</xdr:colOff>
      <xdr:row>38</xdr:row>
      <xdr:rowOff>47624</xdr:rowOff>
    </xdr:to>
    <xdr:sp macro="" textlink="">
      <xdr:nvSpPr>
        <xdr:cNvPr id="3" name="Text Box 2"/>
        <xdr:cNvSpPr txBox="1">
          <a:spLocks noChangeArrowheads="1"/>
        </xdr:cNvSpPr>
      </xdr:nvSpPr>
      <xdr:spPr bwMode="auto">
        <a:xfrm>
          <a:off x="85725" y="8972549"/>
          <a:ext cx="6200776" cy="136207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行政書士法施行規則第</a:t>
          </a:r>
          <a:r>
            <a:rPr lang="en-US" altLang="ja-JP" sz="1100" b="0" i="0" u="none" strike="noStrike" baseline="0">
              <a:solidFill>
                <a:srgbClr val="FF0000"/>
              </a:solidFill>
              <a:latin typeface="ＭＳ ゴシック"/>
              <a:ea typeface="ＭＳ ゴシック"/>
            </a:rPr>
            <a:t>9</a:t>
          </a:r>
          <a:r>
            <a:rPr lang="ja-JP" altLang="en-US" sz="1100" b="0" i="0" u="none" strike="noStrike" baseline="0">
              <a:solidFill>
                <a:srgbClr val="FF0000"/>
              </a:solidFill>
              <a:latin typeface="ＭＳ ゴシック"/>
              <a:ea typeface="ＭＳ ゴシック"/>
            </a:rPr>
            <a:t>条第</a:t>
          </a:r>
          <a:r>
            <a:rPr lang="en-US" altLang="ja-JP" sz="1100" b="0" i="0" u="none" strike="noStrike" baseline="0">
              <a:solidFill>
                <a:srgbClr val="FF0000"/>
              </a:solidFill>
              <a:latin typeface="ＭＳ ゴシック"/>
              <a:ea typeface="ＭＳ ゴシック"/>
            </a:rPr>
            <a:t>2</a:t>
          </a:r>
          <a:r>
            <a:rPr lang="ja-JP" altLang="en-US" sz="1100" b="0" i="0" u="none" strike="noStrike" baseline="0">
              <a:solidFill>
                <a:srgbClr val="FF0000"/>
              </a:solidFill>
              <a:latin typeface="ＭＳ ゴシック"/>
              <a:ea typeface="ＭＳ ゴシック"/>
            </a:rPr>
            <a:t>項による行政書士記名押印欄</a:t>
          </a:r>
          <a:endParaRPr lang="ja-JP" altLang="en-US" sz="1000" b="0" i="0" u="none" strike="noStrike" baseline="0">
            <a:solidFill>
              <a:srgbClr val="000000"/>
            </a:solidFill>
            <a:latin typeface="Century"/>
          </a:endParaRPr>
        </a:p>
        <a:p>
          <a:pPr algn="l" rtl="0">
            <a:lnSpc>
              <a:spcPts val="1200"/>
            </a:lnSpc>
            <a:defRPr sz="1000"/>
          </a:pPr>
          <a:r>
            <a:rPr lang="ja-JP" altLang="en-US" sz="1000" b="0" i="0" u="none" strike="noStrike" baseline="0">
              <a:solidFill>
                <a:srgbClr val="000000"/>
              </a:solidFill>
              <a:latin typeface="Century"/>
            </a:rPr>
            <a:t>　（</a:t>
          </a:r>
          <a:r>
            <a:rPr lang="en-US" altLang="ja-JP" sz="1000" b="0" i="0" u="none" strike="noStrike" baseline="0">
              <a:solidFill>
                <a:srgbClr val="000000"/>
              </a:solidFill>
              <a:latin typeface="Century"/>
            </a:rPr>
            <a:t>※</a:t>
          </a:r>
          <a:r>
            <a:rPr lang="ja-JP" altLang="en-US" sz="1000" b="0" i="0" u="none" strike="noStrike" baseline="0">
              <a:solidFill>
                <a:srgbClr val="000000"/>
              </a:solidFill>
              <a:latin typeface="Century"/>
            </a:rPr>
            <a:t>行政書士は、作成した書類に記名して職員を押さなければならない。） </a:t>
          </a:r>
          <a:endParaRPr lang="en-US" altLang="ja-JP" sz="1000" b="0" i="0" u="none" strike="noStrike" baseline="0">
            <a:solidFill>
              <a:srgbClr val="000000"/>
            </a:solidFill>
            <a:latin typeface="Century"/>
          </a:endParaRPr>
        </a:p>
        <a:p>
          <a:pPr algn="l" rtl="0">
            <a:lnSpc>
              <a:spcPts val="1100"/>
            </a:lnSpc>
            <a:defRPr sz="1000"/>
          </a:pPr>
          <a:endParaRPr lang="ja-JP" altLang="en-US" sz="1000" b="0" i="0" u="none" strike="noStrike" baseline="0">
            <a:solidFill>
              <a:srgbClr val="000000"/>
            </a:solidFill>
            <a:latin typeface="Century"/>
          </a:endParaRPr>
        </a:p>
        <a:p>
          <a:pPr algn="l" rtl="0">
            <a:lnSpc>
              <a:spcPts val="1200"/>
            </a:lnSpc>
            <a:defRPr sz="1000"/>
          </a:pPr>
          <a:r>
            <a:rPr lang="ja-JP" altLang="en-US" sz="1100" b="0" i="0" u="none" strike="noStrike" baseline="0">
              <a:solidFill>
                <a:srgbClr val="000000"/>
              </a:solidFill>
              <a:latin typeface="Century"/>
            </a:rPr>
            <a:t> </a:t>
          </a:r>
          <a:endParaRPr lang="ja-JP" altLang="en-US" sz="1000" b="0" i="0" u="none" strike="noStrike" baseline="0">
            <a:solidFill>
              <a:srgbClr val="000000"/>
            </a:solidFill>
            <a:latin typeface="Century"/>
          </a:endParaRPr>
        </a:p>
        <a:p>
          <a:pPr algn="l" rtl="0">
            <a:lnSpc>
              <a:spcPts val="1200"/>
            </a:lnSpc>
            <a:defRPr sz="1000"/>
          </a:pPr>
          <a:r>
            <a:rPr lang="ja-JP" altLang="en-US" sz="1100" b="0" i="0" u="none" strike="noStrike" baseline="0">
              <a:solidFill>
                <a:srgbClr val="000000"/>
              </a:solidFill>
              <a:latin typeface="Century"/>
            </a:rPr>
            <a:t> </a:t>
          </a:r>
        </a:p>
      </xdr:txBody>
    </xdr:sp>
    <xdr:clientData/>
  </xdr:twoCellAnchor>
  <xdr:twoCellAnchor>
    <xdr:from>
      <xdr:col>7</xdr:col>
      <xdr:colOff>238125</xdr:colOff>
      <xdr:row>32</xdr:row>
      <xdr:rowOff>85726</xdr:rowOff>
    </xdr:from>
    <xdr:to>
      <xdr:col>8</xdr:col>
      <xdr:colOff>161925</xdr:colOff>
      <xdr:row>37</xdr:row>
      <xdr:rowOff>95252</xdr:rowOff>
    </xdr:to>
    <xdr:sp macro="" textlink="">
      <xdr:nvSpPr>
        <xdr:cNvPr id="11" name="Oval 1"/>
        <xdr:cNvSpPr>
          <a:spLocks noChangeArrowheads="1"/>
        </xdr:cNvSpPr>
      </xdr:nvSpPr>
      <xdr:spPr bwMode="auto">
        <a:xfrm>
          <a:off x="5267325" y="9344026"/>
          <a:ext cx="923925" cy="866776"/>
        </a:xfrm>
        <a:prstGeom prst="roundRect">
          <a:avLst/>
        </a:prstGeom>
        <a:noFill/>
        <a:ln w="3175">
          <a:solidFill>
            <a:srgbClr val="C0C0C0"/>
          </a:solidFill>
          <a:prstDash val="sys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C0C0C0"/>
              </a:solidFill>
              <a:latin typeface="ＭＳ ゴシック"/>
              <a:ea typeface="ＭＳ ゴシック"/>
            </a:rPr>
            <a:t>印</a:t>
          </a:r>
        </a:p>
      </xdr:txBody>
    </xdr:sp>
    <xdr:clientData/>
  </xdr:twoCellAnchor>
  <mc:AlternateContent xmlns:mc="http://schemas.openxmlformats.org/markup-compatibility/2006">
    <mc:Choice xmlns:a14="http://schemas.microsoft.com/office/drawing/2010/main" Requires="a14">
      <xdr:twoCellAnchor editAs="oneCell">
        <xdr:from>
          <xdr:col>9</xdr:col>
          <xdr:colOff>323850</xdr:colOff>
          <xdr:row>9</xdr:row>
          <xdr:rowOff>209550</xdr:rowOff>
        </xdr:from>
        <xdr:to>
          <xdr:col>12</xdr:col>
          <xdr:colOff>409575</xdr:colOff>
          <xdr:row>10</xdr:row>
          <xdr:rowOff>390525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代理人で申込書を作成する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8</xdr:col>
      <xdr:colOff>523875</xdr:colOff>
      <xdr:row>2</xdr:row>
      <xdr:rowOff>104776</xdr:rowOff>
    </xdr:from>
    <xdr:to>
      <xdr:col>8</xdr:col>
      <xdr:colOff>1390650</xdr:colOff>
      <xdr:row>4</xdr:row>
      <xdr:rowOff>66676</xdr:rowOff>
    </xdr:to>
    <xdr:sp macro="" textlink="">
      <xdr:nvSpPr>
        <xdr:cNvPr id="3" name="角丸四角形 2"/>
        <xdr:cNvSpPr/>
      </xdr:nvSpPr>
      <xdr:spPr>
        <a:xfrm>
          <a:off x="5505450" y="419101"/>
          <a:ext cx="866775" cy="838200"/>
        </a:xfrm>
        <a:prstGeom prst="round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b="1">
              <a:solidFill>
                <a:sysClr val="windowText" lastClr="000000"/>
              </a:solidFill>
              <a:latin typeface="HG丸ｺﾞｼｯｸM-PRO" pitchFamily="50" charset="-128"/>
              <a:ea typeface="HG丸ｺﾞｼｯｸM-PRO" pitchFamily="50" charset="-128"/>
            </a:rPr>
            <a:t>物</a:t>
          </a:r>
        </a:p>
      </xdr:txBody>
    </xdr:sp>
    <xdr:clientData/>
  </xdr:twoCellAnchor>
  <xdr:twoCellAnchor>
    <xdr:from>
      <xdr:col>2</xdr:col>
      <xdr:colOff>147640</xdr:colOff>
      <xdr:row>30</xdr:row>
      <xdr:rowOff>190499</xdr:rowOff>
    </xdr:from>
    <xdr:to>
      <xdr:col>2</xdr:col>
      <xdr:colOff>895350</xdr:colOff>
      <xdr:row>37</xdr:row>
      <xdr:rowOff>228599</xdr:rowOff>
    </xdr:to>
    <xdr:sp macro="" textlink="">
      <xdr:nvSpPr>
        <xdr:cNvPr id="2" name="ストライプ矢印 1"/>
        <xdr:cNvSpPr/>
      </xdr:nvSpPr>
      <xdr:spPr>
        <a:xfrm rot="16200000">
          <a:off x="73820" y="8512969"/>
          <a:ext cx="1485900" cy="747710"/>
        </a:xfrm>
        <a:prstGeom prst="stripedRightArrow">
          <a:avLst>
            <a:gd name="adj1" fmla="val 37745"/>
            <a:gd name="adj2" fmla="val 49225"/>
          </a:avLst>
        </a:prstGeom>
        <a:gradFill flip="none" rotWithShape="1">
          <a:gsLst>
            <a:gs pos="33000">
              <a:schemeClr val="bg1"/>
            </a:gs>
            <a:gs pos="100000">
              <a:schemeClr val="bg1">
                <a:lumMod val="75000"/>
              </a:schemeClr>
            </a:gs>
            <a:gs pos="98000">
              <a:schemeClr val="bg1">
                <a:lumMod val="65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352425</xdr:colOff>
      <xdr:row>10</xdr:row>
      <xdr:rowOff>152400</xdr:rowOff>
    </xdr:from>
    <xdr:to>
      <xdr:col>15</xdr:col>
      <xdr:colOff>200026</xdr:colOff>
      <xdr:row>14</xdr:row>
      <xdr:rowOff>238125</xdr:rowOff>
    </xdr:to>
    <xdr:sp macro="" textlink="">
      <xdr:nvSpPr>
        <xdr:cNvPr id="4" name="左矢印吹き出し 3"/>
        <xdr:cNvSpPr/>
      </xdr:nvSpPr>
      <xdr:spPr>
        <a:xfrm>
          <a:off x="7067550" y="3000375"/>
          <a:ext cx="2590801" cy="1238250"/>
        </a:xfrm>
        <a:prstGeom prst="leftArrowCallout">
          <a:avLst>
            <a:gd name="adj1" fmla="val 21923"/>
            <a:gd name="adj2" fmla="val 25000"/>
            <a:gd name="adj3" fmla="val 25000"/>
            <a:gd name="adj4" fmla="val 79483"/>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latin typeface="+mn-ea"/>
              <a:ea typeface="+mn-ea"/>
            </a:rPr>
            <a:t>封筒用</a:t>
          </a:r>
          <a:endParaRPr kumimoji="1" lang="ja-JP" altLang="en-US" sz="1100">
            <a:latin typeface="+mn-ea"/>
            <a:ea typeface="+mn-ea"/>
          </a:endParaRPr>
        </a:p>
      </xdr:txBody>
    </xdr:sp>
    <xdr:clientData/>
  </xdr:twoCellAnchor>
  <xdr:twoCellAnchor>
    <xdr:from>
      <xdr:col>4</xdr:col>
      <xdr:colOff>628650</xdr:colOff>
      <xdr:row>23</xdr:row>
      <xdr:rowOff>38101</xdr:rowOff>
    </xdr:from>
    <xdr:to>
      <xdr:col>6</xdr:col>
      <xdr:colOff>361950</xdr:colOff>
      <xdr:row>24</xdr:row>
      <xdr:rowOff>85725</xdr:rowOff>
    </xdr:to>
    <xdr:sp macro="" textlink="">
      <xdr:nvSpPr>
        <xdr:cNvPr id="6" name="テキスト ボックス 5"/>
        <xdr:cNvSpPr txBox="1"/>
      </xdr:nvSpPr>
      <xdr:spPr>
        <a:xfrm>
          <a:off x="2714625" y="6324601"/>
          <a:ext cx="1143000" cy="190499"/>
        </a:xfrm>
        <a:prstGeom prst="rect">
          <a:avLst/>
        </a:prstGeom>
        <a:solidFill>
          <a:schemeClr val="bg1">
            <a:alpha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キ　　　リ　　　ト　　　リ</a:t>
          </a:r>
        </a:p>
      </xdr:txBody>
    </xdr:sp>
    <xdr:clientData/>
  </xdr:twoCellAnchor>
  <xdr:twoCellAnchor>
    <xdr:from>
      <xdr:col>11</xdr:col>
      <xdr:colOff>333375</xdr:colOff>
      <xdr:row>27</xdr:row>
      <xdr:rowOff>295275</xdr:rowOff>
    </xdr:from>
    <xdr:to>
      <xdr:col>15</xdr:col>
      <xdr:colOff>552450</xdr:colOff>
      <xdr:row>36</xdr:row>
      <xdr:rowOff>161925</xdr:rowOff>
    </xdr:to>
    <xdr:sp macro="" textlink="">
      <xdr:nvSpPr>
        <xdr:cNvPr id="7" name="左矢印吹き出し 6"/>
        <xdr:cNvSpPr/>
      </xdr:nvSpPr>
      <xdr:spPr>
        <a:xfrm>
          <a:off x="7048500" y="7229475"/>
          <a:ext cx="2962275" cy="1885950"/>
        </a:xfrm>
        <a:prstGeom prst="leftArrowCallout">
          <a:avLst>
            <a:gd name="adj1" fmla="val 14510"/>
            <a:gd name="adj2" fmla="val 16841"/>
            <a:gd name="adj3" fmla="val 18939"/>
            <a:gd name="adj4" fmla="val 82411"/>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mn-ea"/>
              <a:ea typeface="+mn-ea"/>
            </a:rPr>
            <a:t>レターパック用</a:t>
          </a:r>
          <a:endParaRPr kumimoji="1" lang="en-US" altLang="ja-JP" sz="2400">
            <a:latin typeface="+mn-ea"/>
            <a:ea typeface="+mn-ea"/>
          </a:endParaRPr>
        </a:p>
        <a:p>
          <a:pPr algn="ctr"/>
          <a:r>
            <a:rPr kumimoji="1" lang="ja-JP" altLang="en-US" sz="1200">
              <a:solidFill>
                <a:srgbClr val="FFFF00"/>
              </a:solidFill>
              <a:latin typeface="+mn-ea"/>
              <a:ea typeface="+mn-ea"/>
            </a:rPr>
            <a:t>品名は手書きでお願いします</a:t>
          </a:r>
          <a:endParaRPr kumimoji="1" lang="en-US" altLang="ja-JP" sz="1200">
            <a:solidFill>
              <a:srgbClr val="FFFF00"/>
            </a:solidFill>
            <a:latin typeface="+mn-ea"/>
            <a:ea typeface="+mn-ea"/>
          </a:endParaRPr>
        </a:p>
        <a:p>
          <a:pPr algn="ctr"/>
          <a:r>
            <a:rPr kumimoji="1" lang="en-US" altLang="ja-JP" sz="1200">
              <a:solidFill>
                <a:srgbClr val="FFFF00"/>
              </a:solidFill>
              <a:latin typeface="+mn-ea"/>
              <a:ea typeface="+mn-ea"/>
            </a:rPr>
            <a:t>※</a:t>
          </a:r>
          <a:r>
            <a:rPr kumimoji="1" lang="ja-JP" altLang="en-US" sz="1200">
              <a:solidFill>
                <a:srgbClr val="FFFF00"/>
              </a:solidFill>
              <a:latin typeface="+mn-ea"/>
              <a:ea typeface="+mn-ea"/>
            </a:rPr>
            <a:t>サイズは印刷設定の「拡大</a:t>
          </a:r>
          <a:r>
            <a:rPr kumimoji="1" lang="en-US" altLang="ja-JP" sz="1200">
              <a:solidFill>
                <a:srgbClr val="FFFF00"/>
              </a:solidFill>
              <a:latin typeface="+mn-ea"/>
              <a:ea typeface="+mn-ea"/>
            </a:rPr>
            <a:t>/</a:t>
          </a:r>
        </a:p>
        <a:p>
          <a:pPr algn="ctr"/>
          <a:r>
            <a:rPr kumimoji="1" lang="ja-JP" altLang="en-US" sz="1200">
              <a:solidFill>
                <a:srgbClr val="FFFF00"/>
              </a:solidFill>
              <a:latin typeface="+mn-ea"/>
              <a:ea typeface="+mn-ea"/>
            </a:rPr>
            <a:t>縮小」で調整してみてください。</a:t>
          </a:r>
          <a:endParaRPr kumimoji="1" lang="ja-JP" altLang="en-US" sz="400">
            <a:solidFill>
              <a:srgbClr val="FFFF00"/>
            </a:solidFill>
            <a:latin typeface="+mn-ea"/>
            <a:ea typeface="+mn-ea"/>
          </a:endParaRPr>
        </a:p>
      </xdr:txBody>
    </xdr:sp>
    <xdr:clientData/>
  </xdr:twoCellAnchor>
  <xdr:twoCellAnchor>
    <xdr:from>
      <xdr:col>11</xdr:col>
      <xdr:colOff>200025</xdr:colOff>
      <xdr:row>21</xdr:row>
      <xdr:rowOff>114300</xdr:rowOff>
    </xdr:from>
    <xdr:to>
      <xdr:col>15</xdr:col>
      <xdr:colOff>533400</xdr:colOff>
      <xdr:row>26</xdr:row>
      <xdr:rowOff>228600</xdr:rowOff>
    </xdr:to>
    <xdr:sp macro="" textlink="">
      <xdr:nvSpPr>
        <xdr:cNvPr id="8" name="左矢印吹き出し 7"/>
        <xdr:cNvSpPr/>
      </xdr:nvSpPr>
      <xdr:spPr>
        <a:xfrm>
          <a:off x="6915150" y="5934075"/>
          <a:ext cx="3076575" cy="981075"/>
        </a:xfrm>
        <a:prstGeom prst="leftArrowCallout">
          <a:avLst>
            <a:gd name="adj1" fmla="val 24343"/>
            <a:gd name="adj2" fmla="val 27181"/>
            <a:gd name="adj3" fmla="val 25000"/>
            <a:gd name="adj4" fmla="val 794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mn-ea"/>
              <a:ea typeface="+mn-ea"/>
            </a:rPr>
            <a:t>切り離して、どちらかをご使用ください</a:t>
          </a:r>
          <a:endParaRPr kumimoji="1" lang="ja-JP" altLang="en-US" sz="80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647700</xdr:colOff>
      <xdr:row>22</xdr:row>
      <xdr:rowOff>95250</xdr:rowOff>
    </xdr:from>
    <xdr:to>
      <xdr:col>6</xdr:col>
      <xdr:colOff>876300</xdr:colOff>
      <xdr:row>28</xdr:row>
      <xdr:rowOff>76200</xdr:rowOff>
    </xdr:to>
    <xdr:sp macro="" textlink="">
      <xdr:nvSpPr>
        <xdr:cNvPr id="18891" name="Oval 1"/>
        <xdr:cNvSpPr>
          <a:spLocks noChangeArrowheads="1"/>
        </xdr:cNvSpPr>
      </xdr:nvSpPr>
      <xdr:spPr bwMode="auto">
        <a:xfrm>
          <a:off x="2952750" y="4610100"/>
          <a:ext cx="1276350" cy="1171575"/>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190500</xdr:colOff>
      <xdr:row>15</xdr:row>
      <xdr:rowOff>161926</xdr:rowOff>
    </xdr:from>
    <xdr:to>
      <xdr:col>9</xdr:col>
      <xdr:colOff>333375</xdr:colOff>
      <xdr:row>20</xdr:row>
      <xdr:rowOff>114300</xdr:rowOff>
    </xdr:to>
    <xdr:sp macro="" textlink="">
      <xdr:nvSpPr>
        <xdr:cNvPr id="21506" name="Oval 2"/>
        <xdr:cNvSpPr>
          <a:spLocks noChangeArrowheads="1"/>
        </xdr:cNvSpPr>
      </xdr:nvSpPr>
      <xdr:spPr bwMode="auto">
        <a:xfrm>
          <a:off x="5400675" y="3419476"/>
          <a:ext cx="904875" cy="847724"/>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defRPr sz="1000"/>
          </a:pPr>
          <a:endParaRPr lang="en-US" altLang="ja-JP" sz="1200" b="0" i="0" u="none" strike="noStrike" baseline="0">
            <a:solidFill>
              <a:srgbClr val="BFBFBF"/>
            </a:solidFill>
            <a:latin typeface="ＭＳ 明朝"/>
            <a:ea typeface="ＭＳ 明朝"/>
          </a:endParaRPr>
        </a:p>
        <a:p>
          <a:pPr algn="l" rtl="0">
            <a:defRPr sz="1000"/>
          </a:pPr>
          <a:endParaRPr lang="en-US" altLang="ja-JP" sz="1200" b="0" i="0" u="none" strike="noStrike" baseline="0">
            <a:solidFill>
              <a:srgbClr val="BFBFBF"/>
            </a:solidFill>
            <a:latin typeface="ＭＳ 明朝"/>
            <a:ea typeface="ＭＳ 明朝"/>
          </a:endParaRPr>
        </a:p>
        <a:p>
          <a:pPr algn="l" rtl="0">
            <a:defRPr sz="1000"/>
          </a:pPr>
          <a:endParaRPr lang="en-US" altLang="ja-JP" sz="1200" b="0" i="0" u="none" strike="noStrike" baseline="0">
            <a:solidFill>
              <a:schemeClr val="bg1">
                <a:lumMod val="65000"/>
              </a:schemeClr>
            </a:solidFill>
            <a:latin typeface="ＭＳ 明朝"/>
            <a:ea typeface="ＭＳ 明朝"/>
          </a:endParaRPr>
        </a:p>
        <a:p>
          <a:pPr algn="l" rtl="0">
            <a:defRPr sz="1000"/>
          </a:pPr>
          <a:r>
            <a:rPr lang="ja-JP" altLang="en-US" sz="1050" b="0" i="0" u="none" strike="noStrike" baseline="0">
              <a:solidFill>
                <a:schemeClr val="bg1">
                  <a:lumMod val="65000"/>
                </a:schemeClr>
              </a:solidFill>
              <a:latin typeface="ＭＳ 明朝"/>
              <a:ea typeface="ＭＳ 明朝"/>
            </a:rPr>
            <a:t> 実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752475</xdr:colOff>
      <xdr:row>10</xdr:row>
      <xdr:rowOff>76200</xdr:rowOff>
    </xdr:from>
    <xdr:to>
      <xdr:col>8</xdr:col>
      <xdr:colOff>866775</xdr:colOff>
      <xdr:row>14</xdr:row>
      <xdr:rowOff>133350</xdr:rowOff>
    </xdr:to>
    <xdr:sp macro="" textlink="">
      <xdr:nvSpPr>
        <xdr:cNvPr id="2" name="Oval 2"/>
        <xdr:cNvSpPr>
          <a:spLocks noChangeArrowheads="1"/>
        </xdr:cNvSpPr>
      </xdr:nvSpPr>
      <xdr:spPr bwMode="auto">
        <a:xfrm>
          <a:off x="5276850" y="2247900"/>
          <a:ext cx="923925" cy="828675"/>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300"/>
            </a:lnSpc>
            <a:defRPr sz="1000"/>
          </a:pPr>
          <a:endParaRPr lang="en-US" altLang="ja-JP" sz="1000" b="0" i="0" u="none" strike="noStrike" baseline="0">
            <a:solidFill>
              <a:srgbClr val="BFBFBF"/>
            </a:solidFill>
            <a:latin typeface="ＭＳ 明朝"/>
            <a:ea typeface="ＭＳ 明朝"/>
          </a:endParaRPr>
        </a:p>
        <a:p>
          <a:pPr algn="l" rtl="0">
            <a:lnSpc>
              <a:spcPts val="300"/>
            </a:lnSpc>
            <a:defRPr sz="1000"/>
          </a:pPr>
          <a:endParaRPr lang="en-US" altLang="ja-JP" sz="1000" b="0" i="0" u="none" strike="noStrike" baseline="0">
            <a:solidFill>
              <a:srgbClr val="BFBFBF"/>
            </a:solidFill>
            <a:latin typeface="ＭＳ 明朝"/>
            <a:ea typeface="ＭＳ 明朝"/>
          </a:endParaRPr>
        </a:p>
        <a:p>
          <a:pPr algn="l" rtl="0">
            <a:lnSpc>
              <a:spcPts val="3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rgbClr val="BFBFBF"/>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tx1"/>
            </a:solidFill>
            <a:latin typeface="ＭＳ 明朝"/>
            <a:ea typeface="ＭＳ 明朝"/>
          </a:endParaRPr>
        </a:p>
        <a:p>
          <a:pPr algn="l" rtl="0">
            <a:lnSpc>
              <a:spcPts val="400"/>
            </a:lnSpc>
            <a:defRPr sz="1000"/>
          </a:pPr>
          <a:endParaRPr lang="en-US" altLang="ja-JP" sz="1000" b="0" i="0" u="none" strike="noStrike" baseline="0">
            <a:solidFill>
              <a:schemeClr val="bg1">
                <a:lumMod val="65000"/>
              </a:schemeClr>
            </a:solidFill>
            <a:latin typeface="ＭＳ 明朝"/>
            <a:ea typeface="ＭＳ 明朝"/>
          </a:endParaRPr>
        </a:p>
        <a:p>
          <a:pPr algn="l" rtl="0">
            <a:lnSpc>
              <a:spcPts val="500"/>
            </a:lnSpc>
            <a:defRPr sz="1000"/>
          </a:pPr>
          <a:endParaRPr lang="en-US" altLang="ja-JP" sz="1000" b="0" i="0" u="none" strike="noStrike" baseline="0">
            <a:solidFill>
              <a:schemeClr val="bg1">
                <a:lumMod val="65000"/>
              </a:schemeClr>
            </a:solidFill>
            <a:latin typeface="ＭＳ 明朝"/>
            <a:ea typeface="ＭＳ 明朝"/>
          </a:endParaRPr>
        </a:p>
        <a:p>
          <a:pPr algn="l" rtl="0">
            <a:lnSpc>
              <a:spcPts val="700"/>
            </a:lnSpc>
            <a:defRPr sz="1000"/>
          </a:pPr>
          <a:r>
            <a:rPr lang="ja-JP" altLang="en-US" sz="1000" b="0" i="0" u="none" strike="noStrike" baseline="0">
              <a:solidFill>
                <a:schemeClr val="bg1">
                  <a:lumMod val="65000"/>
                </a:schemeClr>
              </a:solidFill>
              <a:latin typeface="ＭＳ 明朝"/>
              <a:ea typeface="ＭＳ 明朝"/>
            </a:rPr>
            <a:t>実  印</a:t>
          </a:r>
        </a:p>
      </xdr:txBody>
    </xdr:sp>
    <xdr:clientData/>
  </xdr:twoCellAnchor>
  <xdr:twoCellAnchor>
    <xdr:from>
      <xdr:col>6</xdr:col>
      <xdr:colOff>495300</xdr:colOff>
      <xdr:row>32</xdr:row>
      <xdr:rowOff>9524</xdr:rowOff>
    </xdr:from>
    <xdr:to>
      <xdr:col>6</xdr:col>
      <xdr:colOff>1485899</xdr:colOff>
      <xdr:row>36</xdr:row>
      <xdr:rowOff>209549</xdr:rowOff>
    </xdr:to>
    <xdr:sp macro="" textlink="">
      <xdr:nvSpPr>
        <xdr:cNvPr id="3" name="Oval 2"/>
        <xdr:cNvSpPr>
          <a:spLocks noChangeArrowheads="1"/>
        </xdr:cNvSpPr>
      </xdr:nvSpPr>
      <xdr:spPr bwMode="auto">
        <a:xfrm>
          <a:off x="3476625" y="7077074"/>
          <a:ext cx="990599" cy="885825"/>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100"/>
            </a:lnSpc>
            <a:defRPr sz="1000"/>
          </a:pPr>
          <a:endParaRPr lang="en-US" altLang="ja-JP" sz="1000" b="0" i="0" u="none" strike="noStrike" baseline="0">
            <a:solidFill>
              <a:srgbClr val="BFBFBF"/>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50</xdr:col>
      <xdr:colOff>19050</xdr:colOff>
      <xdr:row>20</xdr:row>
      <xdr:rowOff>65021</xdr:rowOff>
    </xdr:from>
    <xdr:ext cx="628650" cy="591404"/>
    <xdr:sp macro="" textlink="">
      <xdr:nvSpPr>
        <xdr:cNvPr id="2" name="Oval 1"/>
        <xdr:cNvSpPr>
          <a:spLocks noChangeAspect="1" noChangeArrowheads="1"/>
        </xdr:cNvSpPr>
      </xdr:nvSpPr>
      <xdr:spPr bwMode="auto">
        <a:xfrm>
          <a:off x="6800850" y="2370071"/>
          <a:ext cx="628650" cy="591404"/>
        </a:xfrm>
        <a:prstGeom prst="ellipse">
          <a:avLst/>
        </a:prstGeom>
        <a:noFill/>
        <a:ln w="9525">
          <a:solidFill>
            <a:schemeClr val="bg1">
              <a:lumMod val="75000"/>
            </a:schemeClr>
          </a:solidFill>
          <a:prstDash val="dash"/>
          <a:round/>
          <a:headEnd/>
          <a:tailEnd/>
        </a:ln>
      </xdr:spPr>
      <xdr:txBody>
        <a:bodyPr vertOverflow="overflow" horzOverflow="overflow" wrap="none" lIns="0" tIns="0" rIns="0" bIns="0" anchor="ctr" upright="1"/>
        <a:lstStyle/>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endParaRPr lang="en-US" altLang="ja-JP" sz="800" b="0" i="0" u="none" strike="noStrike" baseline="0">
            <a:solidFill>
              <a:schemeClr val="bg1">
                <a:lumMod val="65000"/>
              </a:schemeClr>
            </a:solidFill>
            <a:latin typeface="ＭＳ Ｐ明朝"/>
            <a:ea typeface="ＭＳ Ｐ明朝"/>
          </a:endParaRPr>
        </a:p>
        <a:p>
          <a:pPr algn="ctr" rtl="0">
            <a:defRPr sz="1000"/>
          </a:pPr>
          <a:r>
            <a:rPr lang="ja-JP" altLang="en-US" sz="800" b="0" i="0" u="none" strike="noStrike" baseline="0">
              <a:solidFill>
                <a:schemeClr val="bg1">
                  <a:lumMod val="65000"/>
                </a:schemeClr>
              </a:solidFill>
              <a:latin typeface="ＭＳ Ｐ明朝"/>
              <a:ea typeface="ＭＳ Ｐ明朝"/>
            </a:rPr>
            <a:t>届出印</a:t>
          </a:r>
        </a:p>
      </xdr:txBody>
    </xdr:sp>
    <xdr:clientData/>
  </xdr:oneCellAnchor>
  <xdr:twoCellAnchor>
    <xdr:from>
      <xdr:col>8</xdr:col>
      <xdr:colOff>76200</xdr:colOff>
      <xdr:row>20</xdr:row>
      <xdr:rowOff>9525</xdr:rowOff>
    </xdr:from>
    <xdr:to>
      <xdr:col>16</xdr:col>
      <xdr:colOff>38100</xdr:colOff>
      <xdr:row>24</xdr:row>
      <xdr:rowOff>85725</xdr:rowOff>
    </xdr:to>
    <xdr:sp macro="" textlink="">
      <xdr:nvSpPr>
        <xdr:cNvPr id="23141" name="円/楕円 1"/>
        <xdr:cNvSpPr>
          <a:spLocks noChangeArrowheads="1"/>
        </xdr:cNvSpPr>
      </xdr:nvSpPr>
      <xdr:spPr bwMode="auto">
        <a:xfrm>
          <a:off x="1562100" y="2314575"/>
          <a:ext cx="990600" cy="4286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33</xdr:row>
      <xdr:rowOff>47625</xdr:rowOff>
    </xdr:from>
    <xdr:to>
      <xdr:col>58</xdr:col>
      <xdr:colOff>400050</xdr:colOff>
      <xdr:row>34</xdr:row>
      <xdr:rowOff>314325</xdr:rowOff>
    </xdr:to>
    <xdr:sp macro="" textlink="">
      <xdr:nvSpPr>
        <xdr:cNvPr id="23142" name="円/楕円 24"/>
        <xdr:cNvSpPr>
          <a:spLocks noChangeArrowheads="1"/>
        </xdr:cNvSpPr>
      </xdr:nvSpPr>
      <xdr:spPr bwMode="auto">
        <a:xfrm>
          <a:off x="7877175" y="4257675"/>
          <a:ext cx="942975" cy="5905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247650</xdr:colOff>
      <xdr:row>45</xdr:row>
      <xdr:rowOff>38100</xdr:rowOff>
    </xdr:from>
    <xdr:to>
      <xdr:col>58</xdr:col>
      <xdr:colOff>0</xdr:colOff>
      <xdr:row>47</xdr:row>
      <xdr:rowOff>19050</xdr:rowOff>
    </xdr:to>
    <xdr:sp macro="" textlink="">
      <xdr:nvSpPr>
        <xdr:cNvPr id="23143" name="円/楕円 25"/>
        <xdr:cNvSpPr>
          <a:spLocks noChangeArrowheads="1"/>
        </xdr:cNvSpPr>
      </xdr:nvSpPr>
      <xdr:spPr bwMode="auto">
        <a:xfrm>
          <a:off x="7981950" y="7743825"/>
          <a:ext cx="438150" cy="1524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36</xdr:col>
          <xdr:colOff>38100</xdr:colOff>
          <xdr:row>11</xdr:row>
          <xdr:rowOff>152400</xdr:rowOff>
        </xdr:from>
        <xdr:to>
          <xdr:col>45</xdr:col>
          <xdr:colOff>9525</xdr:colOff>
          <xdr:row>14</xdr:row>
          <xdr:rowOff>19050</xdr:rowOff>
        </xdr:to>
        <xdr:sp macro="" textlink="">
          <xdr:nvSpPr>
            <xdr:cNvPr id="17113" name="Check Box 729" hidden="1">
              <a:extLst>
                <a:ext uri="{63B3BB69-23CF-44E3-9099-C40C66FF867C}">
                  <a14:compatExt spid="_x0000_s1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代理人（受任者）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GA290"/>
  <sheetViews>
    <sheetView showGridLines="0" tabSelected="1" zoomScaleNormal="100" zoomScaleSheetLayoutView="100" workbookViewId="0">
      <selection activeCell="E5" sqref="E5:G5"/>
    </sheetView>
  </sheetViews>
  <sheetFormatPr defaultColWidth="5.75" defaultRowHeight="17.25"/>
  <cols>
    <col min="1" max="2" width="6.125" style="31" customWidth="1"/>
    <col min="3" max="17" width="7.625" style="31" customWidth="1"/>
    <col min="18" max="18" width="11" style="31" customWidth="1"/>
    <col min="19" max="20" width="8.625" style="61" customWidth="1"/>
    <col min="21" max="26" width="8.5" style="61" customWidth="1"/>
    <col min="27" max="27" width="20.5" style="61" hidden="1" customWidth="1"/>
    <col min="28" max="28" width="11.625" style="61" hidden="1" customWidth="1"/>
    <col min="29" max="29" width="17.125" style="61" hidden="1" customWidth="1"/>
    <col min="30" max="30" width="18.125" style="61" hidden="1" customWidth="1"/>
    <col min="31" max="31" width="17.125" style="61" hidden="1" customWidth="1"/>
    <col min="32" max="32" width="13.875" style="61" hidden="1" customWidth="1"/>
    <col min="33" max="33" width="14.375" style="61" hidden="1" customWidth="1"/>
    <col min="34" max="35" width="9.5" style="61" hidden="1" customWidth="1"/>
    <col min="36" max="36" width="13.875" style="61" hidden="1" customWidth="1"/>
    <col min="37" max="38" width="15.625" style="61" hidden="1" customWidth="1"/>
    <col min="39" max="39" width="16.125" style="61" hidden="1" customWidth="1"/>
    <col min="40" max="40" width="18.375" style="61" hidden="1" customWidth="1"/>
    <col min="41" max="41" width="16.125" style="61" hidden="1" customWidth="1"/>
    <col min="42" max="42" width="13.875" style="61" hidden="1" customWidth="1"/>
    <col min="43" max="43" width="16.125" style="61" hidden="1" customWidth="1"/>
    <col min="44" max="44" width="13.875" style="61" hidden="1" customWidth="1"/>
    <col min="45" max="54" width="7.375" style="61" hidden="1" customWidth="1"/>
    <col min="55" max="72" width="7.25" style="61" hidden="1" customWidth="1"/>
    <col min="73" max="80" width="8.25" style="61" hidden="1" customWidth="1"/>
    <col min="81" max="95" width="8.75" style="61" hidden="1" customWidth="1"/>
    <col min="96" max="101" width="8.75" style="129" hidden="1" customWidth="1"/>
    <col min="102" max="102" width="13" style="129" hidden="1" customWidth="1"/>
    <col min="103" max="105" width="5.75" style="129" hidden="1" customWidth="1"/>
    <col min="106" max="106" width="18.75" style="129" hidden="1" customWidth="1"/>
    <col min="107" max="109" width="5.75" style="129" hidden="1" customWidth="1"/>
    <col min="110" max="110" width="16.75" style="129" hidden="1" customWidth="1"/>
    <col min="111" max="113" width="5.75" style="129" hidden="1" customWidth="1"/>
    <col min="114" max="114" width="24.625" style="129" hidden="1" customWidth="1"/>
    <col min="115" max="117" width="5.75" style="129" hidden="1" customWidth="1"/>
    <col min="118" max="118" width="8.5" style="129" hidden="1" customWidth="1"/>
    <col min="119" max="137" width="5.75" style="129" hidden="1" customWidth="1"/>
    <col min="138" max="138" width="17.875" style="129" hidden="1" customWidth="1"/>
    <col min="139" max="140" width="5.75" style="129" hidden="1" customWidth="1"/>
    <col min="141" max="141" width="8.75" style="129" hidden="1" customWidth="1"/>
    <col min="142" max="142" width="14.375" style="129" hidden="1" customWidth="1"/>
    <col min="143" max="145" width="5.75" style="129" hidden="1" customWidth="1"/>
    <col min="146" max="146" width="14.75" style="129" hidden="1" customWidth="1"/>
    <col min="147" max="149" width="5.75" style="129" hidden="1" customWidth="1"/>
    <col min="150" max="150" width="10.125" style="129" hidden="1" customWidth="1"/>
    <col min="151" max="153" width="5.75" style="129" hidden="1" customWidth="1"/>
    <col min="154" max="154" width="7.75" style="129" hidden="1" customWidth="1"/>
    <col min="155" max="158" width="5.75" style="129" hidden="1" customWidth="1"/>
    <col min="159" max="173" width="5.75" style="61" hidden="1" customWidth="1"/>
    <col min="174" max="174" width="9.875" style="61" hidden="1" customWidth="1"/>
    <col min="175" max="177" width="5.75" style="61" hidden="1" customWidth="1"/>
    <col min="178" max="178" width="18.5" style="61" hidden="1" customWidth="1"/>
    <col min="179" max="182" width="5.75" style="61" hidden="1" customWidth="1"/>
    <col min="183" max="183" width="5.75" style="31" customWidth="1"/>
    <col min="184" max="16384" width="5.75" style="31"/>
  </cols>
  <sheetData>
    <row r="1" spans="1:182" s="40" customFormat="1" ht="23.25" customHeight="1" thickBot="1">
      <c r="A1" s="373" t="s">
        <v>759</v>
      </c>
      <c r="B1" s="98"/>
      <c r="C1" s="98"/>
      <c r="D1" s="98"/>
      <c r="E1" s="98"/>
      <c r="F1" s="98"/>
      <c r="G1" s="167"/>
      <c r="H1" s="166" t="s">
        <v>471</v>
      </c>
      <c r="I1" s="168"/>
      <c r="J1" s="168"/>
      <c r="K1" s="168"/>
      <c r="L1" s="168"/>
      <c r="M1" s="168"/>
      <c r="N1" s="168"/>
      <c r="O1" s="60"/>
      <c r="P1" s="60"/>
      <c r="Q1" s="156" t="s">
        <v>973</v>
      </c>
      <c r="R1" s="60"/>
      <c r="S1" s="60"/>
      <c r="T1" s="60"/>
      <c r="U1" s="60"/>
      <c r="V1" s="60"/>
      <c r="W1" s="60"/>
      <c r="X1" s="60"/>
      <c r="Y1" s="60"/>
      <c r="Z1" s="60"/>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60"/>
    </row>
    <row r="2" spans="1:182" ht="30" customHeight="1" thickTop="1" thickBot="1">
      <c r="A2" s="751" t="s">
        <v>331</v>
      </c>
      <c r="B2" s="752"/>
      <c r="C2" s="752"/>
      <c r="D2" s="752"/>
      <c r="E2" s="730"/>
      <c r="F2" s="731"/>
      <c r="G2" s="732"/>
      <c r="H2" s="112" t="s">
        <v>382</v>
      </c>
      <c r="I2" s="97"/>
      <c r="J2" s="61"/>
      <c r="K2" s="61"/>
      <c r="L2" s="61"/>
      <c r="M2" s="61"/>
      <c r="N2" s="61"/>
      <c r="O2" s="61"/>
      <c r="P2" s="61"/>
      <c r="Q2" s="156" t="s">
        <v>980</v>
      </c>
      <c r="R2" s="428" t="s">
        <v>981</v>
      </c>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0"/>
      <c r="FD2" s="120"/>
      <c r="FE2" s="120"/>
      <c r="FF2" s="120"/>
      <c r="FG2" s="120"/>
      <c r="FH2" s="120"/>
      <c r="FI2" s="120"/>
      <c r="FJ2" s="120"/>
      <c r="FK2" s="120"/>
      <c r="FL2" s="120"/>
      <c r="FM2" s="120"/>
      <c r="FN2" s="120"/>
      <c r="FO2" s="120"/>
      <c r="FP2" s="120"/>
      <c r="FQ2" s="120"/>
      <c r="FR2" s="120"/>
      <c r="FS2" s="120"/>
      <c r="FT2" s="120"/>
      <c r="FU2" s="120"/>
      <c r="FV2" s="120"/>
      <c r="FW2" s="120"/>
      <c r="FX2" s="120"/>
      <c r="FY2" s="125"/>
    </row>
    <row r="3" spans="1:182" ht="30" customHeight="1" thickTop="1">
      <c r="A3" s="753" t="s">
        <v>446</v>
      </c>
      <c r="B3" s="754"/>
      <c r="C3" s="754"/>
      <c r="D3" s="603"/>
      <c r="E3" s="796"/>
      <c r="F3" s="796"/>
      <c r="G3" s="796"/>
      <c r="H3" s="790" t="s">
        <v>972</v>
      </c>
      <c r="I3" s="790"/>
      <c r="J3" s="790"/>
      <c r="K3" s="790"/>
      <c r="L3" s="790"/>
      <c r="M3" s="790"/>
      <c r="N3" s="790"/>
      <c r="O3" s="790"/>
      <c r="P3" s="62"/>
      <c r="Q3" s="156"/>
      <c r="R3" s="428"/>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0"/>
      <c r="FD3" s="120"/>
      <c r="FE3" s="120"/>
      <c r="FF3" s="120"/>
      <c r="FG3" s="120"/>
      <c r="FH3" s="120"/>
      <c r="FI3" s="120"/>
      <c r="FJ3" s="120"/>
      <c r="FK3" s="120"/>
      <c r="FL3" s="120"/>
      <c r="FM3" s="120"/>
      <c r="FN3" s="120"/>
      <c r="FO3" s="120"/>
      <c r="FP3" s="120"/>
      <c r="FQ3" s="120"/>
      <c r="FR3" s="120"/>
      <c r="FS3" s="120"/>
      <c r="FT3" s="120"/>
      <c r="FU3" s="120"/>
      <c r="FV3" s="120"/>
      <c r="FW3" s="120"/>
      <c r="FX3" s="120"/>
      <c r="FY3" s="125"/>
    </row>
    <row r="4" spans="1:182" ht="30" customHeight="1">
      <c r="A4" s="753" t="s">
        <v>447</v>
      </c>
      <c r="B4" s="755"/>
      <c r="C4" s="755"/>
      <c r="D4" s="756"/>
      <c r="E4" s="803">
        <f ca="1">VLOOKUP(CC151,EZ162:FB164,3)</f>
        <v>0</v>
      </c>
      <c r="F4" s="804"/>
      <c r="G4" s="805"/>
      <c r="H4" s="797" t="s">
        <v>907</v>
      </c>
      <c r="I4" s="798"/>
      <c r="J4" s="798"/>
      <c r="K4" s="798"/>
      <c r="L4" s="798"/>
      <c r="M4" s="798"/>
      <c r="N4" s="798"/>
      <c r="O4" s="64"/>
      <c r="P4" s="64"/>
      <c r="Q4" s="61"/>
      <c r="R4" s="61"/>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0"/>
      <c r="FD4" s="120"/>
      <c r="FE4" s="120"/>
      <c r="FF4" s="120"/>
      <c r="FG4" s="120"/>
      <c r="FH4" s="120"/>
      <c r="FI4" s="120"/>
      <c r="FJ4" s="120"/>
      <c r="FK4" s="120"/>
      <c r="FL4" s="120"/>
      <c r="FM4" s="120"/>
      <c r="FN4" s="120"/>
      <c r="FO4" s="120"/>
      <c r="FP4" s="120"/>
      <c r="FQ4" s="120"/>
      <c r="FR4" s="120"/>
      <c r="FS4" s="120"/>
      <c r="FT4" s="120"/>
      <c r="FU4" s="120"/>
      <c r="FV4" s="120"/>
      <c r="FW4" s="120"/>
      <c r="FX4" s="120"/>
      <c r="FY4" s="125"/>
    </row>
    <row r="5" spans="1:182" ht="30" customHeight="1">
      <c r="A5" s="757" t="s">
        <v>48</v>
      </c>
      <c r="B5" s="758"/>
      <c r="C5" s="758"/>
      <c r="D5" s="759"/>
      <c r="E5" s="807"/>
      <c r="F5" s="808"/>
      <c r="G5" s="809"/>
      <c r="H5" s="308" t="s">
        <v>764</v>
      </c>
      <c r="O5" s="61"/>
      <c r="P5" s="61"/>
      <c r="Q5" s="61"/>
      <c r="R5" s="61"/>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0"/>
      <c r="FD5" s="120"/>
      <c r="FE5" s="120"/>
      <c r="FF5" s="120"/>
      <c r="FG5" s="120"/>
      <c r="FH5" s="120"/>
      <c r="FI5" s="120"/>
      <c r="FJ5" s="120"/>
      <c r="FK5" s="120"/>
      <c r="FL5" s="120"/>
      <c r="FM5" s="120"/>
      <c r="FN5" s="120"/>
      <c r="FO5" s="120"/>
      <c r="FP5" s="120"/>
      <c r="FQ5" s="120"/>
      <c r="FR5" s="120"/>
      <c r="FS5" s="120"/>
      <c r="FT5" s="120"/>
      <c r="FU5" s="120"/>
      <c r="FV5" s="120"/>
      <c r="FW5" s="120"/>
      <c r="FX5" s="120"/>
      <c r="FY5" s="125"/>
    </row>
    <row r="6" spans="1:182" ht="30" customHeight="1">
      <c r="A6" s="650" t="s">
        <v>44</v>
      </c>
      <c r="B6" s="651"/>
      <c r="C6" s="651"/>
      <c r="D6" s="652"/>
      <c r="E6" s="806">
        <f ca="1">VLOOKUP(BX151,DT162:DV164,3,FALSE)</f>
        <v>0</v>
      </c>
      <c r="F6" s="806"/>
      <c r="G6" s="806"/>
      <c r="H6" s="106" t="s">
        <v>635</v>
      </c>
      <c r="J6" s="66"/>
      <c r="K6" s="61"/>
      <c r="L6" s="61"/>
      <c r="M6" s="61"/>
      <c r="N6" s="61"/>
      <c r="O6" s="61"/>
      <c r="P6" s="61"/>
      <c r="Q6" s="61"/>
      <c r="R6" s="61"/>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0"/>
      <c r="FD6" s="120"/>
      <c r="FE6" s="120"/>
      <c r="FF6" s="120"/>
      <c r="FG6" s="120"/>
      <c r="FH6" s="120"/>
      <c r="FI6" s="120"/>
      <c r="FJ6" s="120"/>
      <c r="FK6" s="120"/>
      <c r="FL6" s="120"/>
      <c r="FM6" s="120"/>
      <c r="FN6" s="120"/>
      <c r="FO6" s="120"/>
      <c r="FP6" s="120"/>
      <c r="FQ6" s="120"/>
      <c r="FR6" s="120"/>
      <c r="FS6" s="120"/>
      <c r="FT6" s="120"/>
      <c r="FU6" s="120"/>
      <c r="FV6" s="120"/>
      <c r="FW6" s="120"/>
      <c r="FX6" s="120"/>
      <c r="FY6" s="125"/>
    </row>
    <row r="7" spans="1:182" ht="30" customHeight="1">
      <c r="A7" s="653"/>
      <c r="B7" s="654"/>
      <c r="C7" s="654"/>
      <c r="D7" s="655"/>
      <c r="E7" s="799">
        <f ca="1">BY152</f>
        <v>0</v>
      </c>
      <c r="F7" s="799"/>
      <c r="G7" s="799"/>
      <c r="H7" s="165" t="s">
        <v>370</v>
      </c>
      <c r="I7" s="11"/>
      <c r="J7" s="62"/>
      <c r="K7" s="62"/>
      <c r="L7" s="105"/>
      <c r="M7" s="105"/>
      <c r="N7" s="105"/>
      <c r="O7" s="61"/>
      <c r="P7" s="61"/>
      <c r="Q7" s="61"/>
      <c r="R7" s="61"/>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0"/>
      <c r="FD7" s="120"/>
      <c r="FE7" s="120"/>
      <c r="FF7" s="120"/>
      <c r="FG7" s="120"/>
      <c r="FH7" s="120"/>
      <c r="FI7" s="120"/>
      <c r="FJ7" s="120"/>
      <c r="FK7" s="120"/>
      <c r="FL7" s="120"/>
      <c r="FM7" s="120"/>
      <c r="FN7" s="120"/>
      <c r="FO7" s="120"/>
      <c r="FP7" s="120"/>
      <c r="FQ7" s="120"/>
      <c r="FR7" s="120"/>
      <c r="FS7" s="120"/>
      <c r="FT7" s="120"/>
      <c r="FU7" s="120"/>
      <c r="FV7" s="120"/>
      <c r="FW7" s="120"/>
      <c r="FX7" s="120"/>
      <c r="FY7" s="125"/>
    </row>
    <row r="8" spans="1:182" ht="18" customHeight="1">
      <c r="A8" s="668" t="s">
        <v>0</v>
      </c>
      <c r="B8" s="669"/>
      <c r="C8" s="669"/>
      <c r="D8" s="222" t="s">
        <v>520</v>
      </c>
      <c r="E8" s="738"/>
      <c r="F8" s="739"/>
      <c r="G8" s="739"/>
      <c r="H8" s="739"/>
      <c r="I8" s="739"/>
      <c r="J8" s="739"/>
      <c r="K8" s="74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0"/>
      <c r="FD8" s="120"/>
      <c r="FE8" s="120"/>
      <c r="FF8" s="120"/>
      <c r="FG8" s="120"/>
      <c r="FH8" s="120"/>
      <c r="FI8" s="120"/>
      <c r="FJ8" s="120"/>
      <c r="FK8" s="120"/>
      <c r="FL8" s="120"/>
      <c r="FM8" s="120"/>
      <c r="FN8" s="120"/>
      <c r="FO8" s="120"/>
      <c r="FP8" s="120"/>
      <c r="FQ8" s="120"/>
      <c r="FR8" s="120"/>
      <c r="FS8" s="120"/>
      <c r="FT8" s="120"/>
      <c r="FU8" s="120"/>
      <c r="FV8" s="120"/>
      <c r="FW8" s="120"/>
      <c r="FX8" s="120"/>
      <c r="FY8" s="125"/>
    </row>
    <row r="9" spans="1:182" ht="30" customHeight="1">
      <c r="A9" s="670"/>
      <c r="B9" s="671"/>
      <c r="C9" s="671"/>
      <c r="D9" s="67" t="s">
        <v>45</v>
      </c>
      <c r="E9" s="810"/>
      <c r="F9" s="811"/>
      <c r="G9" s="811"/>
      <c r="H9" s="811"/>
      <c r="I9" s="811"/>
      <c r="J9" s="811"/>
      <c r="K9" s="812"/>
      <c r="L9" s="216" t="s">
        <v>468</v>
      </c>
      <c r="M9" s="217"/>
      <c r="N9" s="217"/>
      <c r="O9" s="217"/>
      <c r="P9" s="217"/>
      <c r="Q9" s="217"/>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0"/>
      <c r="FD9" s="120"/>
      <c r="FE9" s="120"/>
      <c r="FF9" s="120"/>
      <c r="FG9" s="120"/>
      <c r="FH9" s="120"/>
      <c r="FI9" s="120"/>
      <c r="FJ9" s="120"/>
      <c r="FK9" s="120"/>
      <c r="FL9" s="120"/>
      <c r="FM9" s="120"/>
      <c r="FN9" s="120"/>
      <c r="FO9" s="120"/>
      <c r="FP9" s="120"/>
      <c r="FQ9" s="120"/>
      <c r="FR9" s="120"/>
      <c r="FS9" s="120"/>
      <c r="FT9" s="120"/>
      <c r="FU9" s="120"/>
      <c r="FV9" s="120"/>
      <c r="FW9" s="120"/>
      <c r="FX9" s="120"/>
      <c r="FY9" s="125"/>
    </row>
    <row r="10" spans="1:182" ht="22.5" customHeight="1">
      <c r="A10" s="201" t="s">
        <v>402</v>
      </c>
      <c r="B10" s="76"/>
      <c r="C10" s="76"/>
      <c r="D10" s="124"/>
      <c r="E10" s="124"/>
      <c r="F10" s="124"/>
      <c r="G10" s="124"/>
      <c r="H10" s="124"/>
      <c r="I10" s="124"/>
      <c r="J10" s="124"/>
      <c r="K10" s="124"/>
      <c r="L10" s="119"/>
      <c r="M10" s="119"/>
      <c r="N10" s="119"/>
      <c r="O10" s="119"/>
      <c r="P10" s="119"/>
      <c r="Q10" s="119"/>
      <c r="R10" s="61"/>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5"/>
    </row>
    <row r="11" spans="1:182" ht="30" customHeight="1">
      <c r="A11" s="693" t="s">
        <v>50</v>
      </c>
      <c r="B11" s="694"/>
      <c r="C11" s="694"/>
      <c r="D11" s="695"/>
      <c r="E11" s="791"/>
      <c r="F11" s="792"/>
      <c r="G11" s="792"/>
      <c r="H11" s="792"/>
      <c r="I11" s="793"/>
      <c r="J11" s="813" t="s">
        <v>377</v>
      </c>
      <c r="K11" s="813"/>
      <c r="L11" s="813"/>
      <c r="M11" s="61"/>
      <c r="N11" s="61"/>
      <c r="O11" s="61"/>
      <c r="P11" s="61"/>
      <c r="Q11" s="61"/>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5"/>
    </row>
    <row r="12" spans="1:182" ht="30" customHeight="1">
      <c r="A12" s="636" t="s">
        <v>13</v>
      </c>
      <c r="B12" s="637"/>
      <c r="C12" s="637"/>
      <c r="D12" s="638"/>
      <c r="E12" s="794"/>
      <c r="F12" s="795"/>
      <c r="G12" s="75" t="s">
        <v>444</v>
      </c>
      <c r="H12" s="800"/>
      <c r="I12" s="801"/>
      <c r="J12" s="80" t="s">
        <v>950</v>
      </c>
      <c r="K12" s="63"/>
      <c r="L12" s="63"/>
      <c r="M12" s="802" t="s">
        <v>951</v>
      </c>
      <c r="N12" s="802"/>
      <c r="O12" s="802"/>
      <c r="P12" s="802"/>
      <c r="Q12" s="802"/>
      <c r="R12" s="212"/>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5"/>
    </row>
    <row r="13" spans="1:182" ht="16.5" customHeight="1">
      <c r="A13" s="687" t="s">
        <v>946</v>
      </c>
      <c r="B13" s="688"/>
      <c r="C13" s="688"/>
      <c r="D13" s="689"/>
      <c r="E13" s="632" t="s">
        <v>318</v>
      </c>
      <c r="F13" s="597"/>
      <c r="G13" s="597" t="s">
        <v>869</v>
      </c>
      <c r="H13" s="597"/>
      <c r="I13" s="597"/>
      <c r="J13" s="597" t="s">
        <v>775</v>
      </c>
      <c r="K13" s="597"/>
      <c r="L13" s="597"/>
      <c r="M13" s="597"/>
      <c r="N13" s="597" t="s">
        <v>874</v>
      </c>
      <c r="O13" s="597"/>
      <c r="P13" s="597"/>
      <c r="Q13" s="598"/>
      <c r="AB13" s="61" t="s">
        <v>378</v>
      </c>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5"/>
    </row>
    <row r="14" spans="1:182" ht="30" customHeight="1">
      <c r="A14" s="690"/>
      <c r="B14" s="691"/>
      <c r="C14" s="691"/>
      <c r="D14" s="692"/>
      <c r="E14" s="629"/>
      <c r="F14" s="630"/>
      <c r="G14" s="630"/>
      <c r="H14" s="630"/>
      <c r="I14" s="630"/>
      <c r="J14" s="630"/>
      <c r="K14" s="630"/>
      <c r="L14" s="630"/>
      <c r="M14" s="630"/>
      <c r="N14" s="620"/>
      <c r="O14" s="620"/>
      <c r="P14" s="620"/>
      <c r="Q14" s="621"/>
      <c r="AA14" s="127" t="s">
        <v>674</v>
      </c>
      <c r="AB14" s="41" t="b">
        <v>0</v>
      </c>
      <c r="AC14" s="41">
        <f>IF(AB14,1,0)</f>
        <v>0</v>
      </c>
      <c r="AD14" s="41">
        <v>301</v>
      </c>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5"/>
    </row>
    <row r="15" spans="1:182" ht="16.5" customHeight="1">
      <c r="A15" s="656" t="s">
        <v>760</v>
      </c>
      <c r="B15" s="657"/>
      <c r="C15" s="657"/>
      <c r="D15" s="658"/>
      <c r="E15" s="632" t="s">
        <v>318</v>
      </c>
      <c r="F15" s="597"/>
      <c r="G15" s="597" t="s">
        <v>869</v>
      </c>
      <c r="H15" s="597"/>
      <c r="I15" s="597"/>
      <c r="J15" s="597" t="s">
        <v>775</v>
      </c>
      <c r="K15" s="597"/>
      <c r="L15" s="597"/>
      <c r="M15" s="597"/>
      <c r="N15" s="597" t="s">
        <v>874</v>
      </c>
      <c r="O15" s="597"/>
      <c r="P15" s="597"/>
      <c r="Q15" s="598"/>
      <c r="AA15" s="61" t="s">
        <v>339</v>
      </c>
      <c r="AB15" s="41" t="b">
        <v>0</v>
      </c>
      <c r="AC15" s="41">
        <f t="shared" ref="AC15:AC53" si="0">AC14+AB15</f>
        <v>0</v>
      </c>
      <c r="AD15" s="41">
        <v>302</v>
      </c>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5"/>
    </row>
    <row r="16" spans="1:182" ht="30" customHeight="1">
      <c r="A16" s="659"/>
      <c r="B16" s="660"/>
      <c r="C16" s="660"/>
      <c r="D16" s="661"/>
      <c r="E16" s="629"/>
      <c r="F16" s="630"/>
      <c r="G16" s="630"/>
      <c r="H16" s="630"/>
      <c r="I16" s="630"/>
      <c r="J16" s="630"/>
      <c r="K16" s="630"/>
      <c r="L16" s="630"/>
      <c r="M16" s="630"/>
      <c r="N16" s="620"/>
      <c r="O16" s="620"/>
      <c r="P16" s="620"/>
      <c r="Q16" s="621"/>
      <c r="AA16" s="61" t="s">
        <v>489</v>
      </c>
      <c r="AB16" s="41" t="b">
        <v>0</v>
      </c>
      <c r="AC16" s="41">
        <f t="shared" si="0"/>
        <v>0</v>
      </c>
      <c r="AD16" s="41">
        <v>304</v>
      </c>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5"/>
    </row>
    <row r="17" spans="1:181" ht="16.5" customHeight="1">
      <c r="A17" s="681" t="s">
        <v>373</v>
      </c>
      <c r="B17" s="682"/>
      <c r="C17" s="682"/>
      <c r="D17" s="683"/>
      <c r="E17" s="747" t="s">
        <v>10</v>
      </c>
      <c r="F17" s="624"/>
      <c r="G17" s="624" t="s">
        <v>11</v>
      </c>
      <c r="H17" s="624"/>
      <c r="I17" s="624" t="s">
        <v>12</v>
      </c>
      <c r="J17" s="625"/>
      <c r="Q17" s="48"/>
      <c r="AA17" s="61" t="s">
        <v>490</v>
      </c>
      <c r="AB17" s="41" t="b">
        <v>0</v>
      </c>
      <c r="AC17" s="41">
        <f t="shared" si="0"/>
        <v>0</v>
      </c>
      <c r="AD17" s="41">
        <v>306</v>
      </c>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5"/>
    </row>
    <row r="18" spans="1:181" ht="30" customHeight="1">
      <c r="A18" s="684"/>
      <c r="B18" s="685"/>
      <c r="C18" s="685"/>
      <c r="D18" s="686"/>
      <c r="E18" s="536"/>
      <c r="F18" s="537"/>
      <c r="G18" s="537"/>
      <c r="H18" s="699"/>
      <c r="I18" s="699"/>
      <c r="J18" s="700"/>
      <c r="Q18" s="48"/>
      <c r="AA18" s="61" t="s">
        <v>886</v>
      </c>
      <c r="AB18" s="41" t="b">
        <v>0</v>
      </c>
      <c r="AC18" s="41">
        <f t="shared" si="0"/>
        <v>0</v>
      </c>
      <c r="AD18" s="61">
        <v>307</v>
      </c>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5"/>
    </row>
    <row r="19" spans="1:181" ht="30" customHeight="1">
      <c r="A19" s="672" t="s">
        <v>529</v>
      </c>
      <c r="B19" s="673"/>
      <c r="C19" s="674"/>
      <c r="D19" s="72" t="s">
        <v>46</v>
      </c>
      <c r="E19" s="741">
        <f ca="1">AO154</f>
        <v>0</v>
      </c>
      <c r="F19" s="741"/>
      <c r="G19" s="741"/>
      <c r="H19" s="744" t="s">
        <v>908</v>
      </c>
      <c r="I19" s="745"/>
      <c r="J19" s="745"/>
      <c r="K19" s="745"/>
      <c r="L19" s="745"/>
      <c r="M19" s="746"/>
      <c r="N19" s="614"/>
      <c r="O19" s="615"/>
      <c r="P19" s="615"/>
      <c r="Q19" s="616"/>
      <c r="AA19" s="127" t="s">
        <v>663</v>
      </c>
      <c r="AB19" s="41" t="b">
        <v>0</v>
      </c>
      <c r="AC19" s="41">
        <f t="shared" si="0"/>
        <v>0</v>
      </c>
      <c r="AD19" s="41">
        <v>309</v>
      </c>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5"/>
    </row>
    <row r="20" spans="1:181" ht="18" customHeight="1">
      <c r="A20" s="675"/>
      <c r="B20" s="676"/>
      <c r="C20" s="677"/>
      <c r="D20" s="213" t="s">
        <v>519</v>
      </c>
      <c r="E20" s="738"/>
      <c r="F20" s="739"/>
      <c r="G20" s="739"/>
      <c r="H20" s="742"/>
      <c r="I20" s="742"/>
      <c r="J20" s="743"/>
      <c r="L20" s="214"/>
      <c r="M20" s="214"/>
      <c r="N20" s="214"/>
      <c r="P20" s="61"/>
      <c r="Q20" s="374" t="s">
        <v>399</v>
      </c>
      <c r="AA20" s="61" t="s">
        <v>723</v>
      </c>
      <c r="AB20" s="41" t="b">
        <v>0</v>
      </c>
      <c r="AC20" s="41">
        <f t="shared" si="0"/>
        <v>0</v>
      </c>
      <c r="AD20" s="41">
        <v>322</v>
      </c>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5"/>
    </row>
    <row r="21" spans="1:181" ht="30" customHeight="1">
      <c r="A21" s="678"/>
      <c r="B21" s="679"/>
      <c r="C21" s="680"/>
      <c r="D21" s="73" t="s">
        <v>531</v>
      </c>
      <c r="E21" s="696"/>
      <c r="F21" s="697"/>
      <c r="G21" s="697"/>
      <c r="H21" s="697"/>
      <c r="I21" s="697"/>
      <c r="J21" s="698"/>
      <c r="K21" s="215" t="s">
        <v>521</v>
      </c>
      <c r="L21" s="74"/>
      <c r="M21" s="74"/>
      <c r="N21" s="74"/>
      <c r="O21" s="61"/>
      <c r="P21" s="61"/>
      <c r="Q21" s="48"/>
      <c r="AA21" s="127" t="s">
        <v>340</v>
      </c>
      <c r="AB21" s="41" t="b">
        <v>0</v>
      </c>
      <c r="AC21" s="41">
        <f t="shared" si="0"/>
        <v>0</v>
      </c>
      <c r="AD21" s="41">
        <v>326</v>
      </c>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5"/>
    </row>
    <row r="22" spans="1:181" ht="22.5" customHeight="1">
      <c r="A22" s="199" t="s">
        <v>400</v>
      </c>
      <c r="B22" s="104"/>
      <c r="C22" s="104"/>
      <c r="D22" s="104"/>
      <c r="E22" s="104"/>
      <c r="F22" s="104"/>
      <c r="G22" s="102"/>
      <c r="H22" s="102"/>
      <c r="I22" s="103"/>
      <c r="J22" s="103"/>
      <c r="K22" s="103"/>
      <c r="L22" s="103"/>
      <c r="M22" s="103"/>
      <c r="N22" s="103"/>
      <c r="O22" s="103"/>
      <c r="P22" s="65"/>
      <c r="Q22" s="61"/>
      <c r="R22" s="61"/>
      <c r="AA22" s="127" t="s">
        <v>341</v>
      </c>
      <c r="AB22" s="41" t="b">
        <v>0</v>
      </c>
      <c r="AC22" s="41">
        <f t="shared" si="0"/>
        <v>0</v>
      </c>
      <c r="AD22" s="41">
        <v>327</v>
      </c>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5"/>
    </row>
    <row r="23" spans="1:181" ht="30" customHeight="1">
      <c r="A23" s="760" t="s">
        <v>1</v>
      </c>
      <c r="B23" s="761"/>
      <c r="C23" s="761"/>
      <c r="D23" s="762"/>
      <c r="E23" s="779"/>
      <c r="F23" s="780"/>
      <c r="G23" s="780"/>
      <c r="H23" s="780"/>
      <c r="I23" s="780"/>
      <c r="J23" s="780"/>
      <c r="K23" s="781"/>
      <c r="L23" s="106" t="s">
        <v>371</v>
      </c>
      <c r="O23" s="61"/>
      <c r="P23" s="61"/>
      <c r="Q23" s="61"/>
      <c r="R23" s="61"/>
      <c r="AA23" s="127" t="s">
        <v>884</v>
      </c>
      <c r="AB23" s="41" t="b">
        <v>0</v>
      </c>
      <c r="AC23" s="41">
        <f t="shared" si="0"/>
        <v>0</v>
      </c>
      <c r="AD23" s="41">
        <v>328</v>
      </c>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5"/>
    </row>
    <row r="24" spans="1:181" ht="27" customHeight="1">
      <c r="A24" s="735" t="s">
        <v>13</v>
      </c>
      <c r="B24" s="736"/>
      <c r="C24" s="736"/>
      <c r="D24" s="737"/>
      <c r="E24" s="749"/>
      <c r="F24" s="750"/>
      <c r="G24" s="68" t="s">
        <v>445</v>
      </c>
      <c r="H24" s="782"/>
      <c r="I24" s="783"/>
      <c r="J24" s="66" t="s">
        <v>366</v>
      </c>
      <c r="K24" s="61"/>
      <c r="L24" s="61"/>
      <c r="M24" s="599" t="s">
        <v>466</v>
      </c>
      <c r="N24" s="599"/>
      <c r="O24" s="599"/>
      <c r="P24" s="599"/>
      <c r="Q24" s="599"/>
      <c r="R24" s="599"/>
      <c r="AA24" s="127" t="s">
        <v>649</v>
      </c>
      <c r="AB24" s="41" t="b">
        <v>0</v>
      </c>
      <c r="AC24" s="41">
        <f t="shared" si="0"/>
        <v>0</v>
      </c>
      <c r="AD24" s="41">
        <v>390</v>
      </c>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5"/>
    </row>
    <row r="25" spans="1:181">
      <c r="A25" s="656" t="s">
        <v>2</v>
      </c>
      <c r="B25" s="657"/>
      <c r="C25" s="657"/>
      <c r="D25" s="658"/>
      <c r="E25" s="632" t="s">
        <v>15</v>
      </c>
      <c r="F25" s="597"/>
      <c r="G25" s="597" t="s">
        <v>16</v>
      </c>
      <c r="H25" s="597"/>
      <c r="I25" s="597"/>
      <c r="J25" s="597" t="s">
        <v>8</v>
      </c>
      <c r="K25" s="597"/>
      <c r="L25" s="597"/>
      <c r="M25" s="597"/>
      <c r="N25" s="597" t="s">
        <v>874</v>
      </c>
      <c r="O25" s="597"/>
      <c r="P25" s="597"/>
      <c r="Q25" s="598"/>
      <c r="S25" s="69"/>
      <c r="T25" s="69"/>
      <c r="AA25" s="127" t="s">
        <v>342</v>
      </c>
      <c r="AB25" s="41" t="b">
        <v>0</v>
      </c>
      <c r="AC25" s="41">
        <f t="shared" si="0"/>
        <v>0</v>
      </c>
      <c r="AD25" s="41">
        <v>201</v>
      </c>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5"/>
    </row>
    <row r="26" spans="1:181" ht="30" customHeight="1">
      <c r="A26" s="659"/>
      <c r="B26" s="660"/>
      <c r="C26" s="660"/>
      <c r="D26" s="661"/>
      <c r="E26" s="629"/>
      <c r="F26" s="630"/>
      <c r="G26" s="630"/>
      <c r="H26" s="630"/>
      <c r="I26" s="630"/>
      <c r="J26" s="630"/>
      <c r="K26" s="630"/>
      <c r="L26" s="630"/>
      <c r="M26" s="630"/>
      <c r="N26" s="617"/>
      <c r="O26" s="618"/>
      <c r="P26" s="618"/>
      <c r="Q26" s="619"/>
      <c r="R26" s="31" t="s">
        <v>403</v>
      </c>
      <c r="S26" s="70"/>
      <c r="T26" s="70"/>
      <c r="AA26" s="61" t="s">
        <v>491</v>
      </c>
      <c r="AB26" s="41" t="b">
        <v>0</v>
      </c>
      <c r="AC26" s="41">
        <f t="shared" si="0"/>
        <v>0</v>
      </c>
      <c r="AD26" s="41">
        <v>202</v>
      </c>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5"/>
    </row>
    <row r="27" spans="1:181" ht="30" customHeight="1">
      <c r="A27" s="662" t="s">
        <v>530</v>
      </c>
      <c r="B27" s="663"/>
      <c r="C27" s="776"/>
      <c r="D27" s="72" t="s">
        <v>46</v>
      </c>
      <c r="E27" s="748">
        <f ca="1">AR154</f>
        <v>0</v>
      </c>
      <c r="F27" s="748"/>
      <c r="G27" s="748"/>
      <c r="H27" s="773" t="s">
        <v>467</v>
      </c>
      <c r="I27" s="774"/>
      <c r="J27" s="774"/>
      <c r="K27" s="774"/>
      <c r="L27" s="774"/>
      <c r="M27" s="775"/>
      <c r="N27" s="614"/>
      <c r="O27" s="615"/>
      <c r="P27" s="615"/>
      <c r="Q27" s="616"/>
      <c r="R27" s="71" t="s">
        <v>372</v>
      </c>
      <c r="S27" s="71"/>
      <c r="T27" s="71"/>
      <c r="AA27" s="127" t="s">
        <v>343</v>
      </c>
      <c r="AB27" s="41" t="b">
        <v>0</v>
      </c>
      <c r="AC27" s="41">
        <f t="shared" si="0"/>
        <v>0</v>
      </c>
      <c r="AD27" s="41">
        <v>203</v>
      </c>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5"/>
    </row>
    <row r="28" spans="1:181" ht="18" customHeight="1">
      <c r="A28" s="735"/>
      <c r="B28" s="736"/>
      <c r="C28" s="777"/>
      <c r="D28" s="213" t="s">
        <v>519</v>
      </c>
      <c r="E28" s="738"/>
      <c r="F28" s="739"/>
      <c r="G28" s="739"/>
      <c r="H28" s="739"/>
      <c r="I28" s="739"/>
      <c r="J28" s="740"/>
      <c r="L28" s="214"/>
      <c r="M28" s="214"/>
      <c r="N28" s="214"/>
      <c r="P28" s="61"/>
      <c r="Q28" s="374" t="s">
        <v>399</v>
      </c>
      <c r="R28" s="70"/>
      <c r="S28" s="70"/>
      <c r="T28" s="70"/>
      <c r="AA28" s="61" t="s">
        <v>492</v>
      </c>
      <c r="AB28" s="41" t="b">
        <v>0</v>
      </c>
      <c r="AC28" s="41">
        <f t="shared" si="0"/>
        <v>0</v>
      </c>
      <c r="AD28" s="41">
        <v>204</v>
      </c>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5"/>
    </row>
    <row r="29" spans="1:181" ht="30" customHeight="1">
      <c r="A29" s="665"/>
      <c r="B29" s="666"/>
      <c r="C29" s="778"/>
      <c r="D29" s="73" t="s">
        <v>531</v>
      </c>
      <c r="E29" s="696"/>
      <c r="F29" s="697"/>
      <c r="G29" s="697"/>
      <c r="H29" s="697"/>
      <c r="I29" s="697"/>
      <c r="J29" s="698"/>
      <c r="K29" s="215" t="s">
        <v>545</v>
      </c>
      <c r="L29" s="74"/>
      <c r="M29" s="74"/>
      <c r="N29" s="74"/>
      <c r="O29" s="61"/>
      <c r="P29" s="61"/>
      <c r="Q29" s="61"/>
      <c r="R29" s="71"/>
      <c r="S29" s="71"/>
      <c r="T29" s="71"/>
      <c r="AA29" s="61" t="s">
        <v>648</v>
      </c>
      <c r="AB29" s="41" t="b">
        <v>0</v>
      </c>
      <c r="AC29" s="41">
        <f t="shared" si="0"/>
        <v>0</v>
      </c>
      <c r="AD29" s="41">
        <v>205</v>
      </c>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5"/>
    </row>
    <row r="30" spans="1:181" ht="22.5" customHeight="1">
      <c r="A30" s="199" t="s">
        <v>415</v>
      </c>
      <c r="B30" s="200"/>
      <c r="C30" s="200"/>
      <c r="D30" s="200"/>
      <c r="E30" s="200"/>
      <c r="F30" s="200"/>
      <c r="G30" s="200" t="s">
        <v>544</v>
      </c>
      <c r="H30" s="74"/>
      <c r="I30" s="74"/>
      <c r="J30" s="74"/>
      <c r="K30" s="74"/>
      <c r="L30" s="61"/>
      <c r="M30" s="61"/>
      <c r="N30" s="61"/>
      <c r="O30" s="61"/>
      <c r="P30" s="61"/>
      <c r="Q30" s="61"/>
      <c r="R30" s="71"/>
      <c r="S30" s="71"/>
      <c r="T30" s="71"/>
      <c r="AA30" s="127" t="s">
        <v>362</v>
      </c>
      <c r="AB30" s="41" t="b">
        <v>0</v>
      </c>
      <c r="AC30" s="41">
        <f t="shared" si="0"/>
        <v>0</v>
      </c>
      <c r="AD30" s="41">
        <v>209</v>
      </c>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5"/>
    </row>
    <row r="31" spans="1:181" ht="18" customHeight="1">
      <c r="A31" s="662" t="s">
        <v>3</v>
      </c>
      <c r="B31" s="663"/>
      <c r="C31" s="663"/>
      <c r="D31" s="664"/>
      <c r="E31" s="632" t="s">
        <v>10</v>
      </c>
      <c r="F31" s="597"/>
      <c r="G31" s="597" t="s">
        <v>11</v>
      </c>
      <c r="H31" s="597"/>
      <c r="I31" s="597" t="s">
        <v>12</v>
      </c>
      <c r="J31" s="598"/>
      <c r="K31" s="61"/>
      <c r="L31" s="61"/>
      <c r="M31" s="61"/>
      <c r="N31" s="61"/>
      <c r="O31" s="61"/>
      <c r="P31" s="61"/>
      <c r="R31" s="61"/>
      <c r="AA31" s="127" t="s">
        <v>652</v>
      </c>
      <c r="AB31" s="41" t="b">
        <v>0</v>
      </c>
      <c r="AC31" s="41">
        <f t="shared" si="0"/>
        <v>0</v>
      </c>
      <c r="AD31" s="41">
        <v>210</v>
      </c>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5"/>
    </row>
    <row r="32" spans="1:181" ht="30" customHeight="1">
      <c r="A32" s="665"/>
      <c r="B32" s="666"/>
      <c r="C32" s="666"/>
      <c r="D32" s="667"/>
      <c r="E32" s="536"/>
      <c r="F32" s="537"/>
      <c r="G32" s="537"/>
      <c r="H32" s="537"/>
      <c r="I32" s="537"/>
      <c r="J32" s="538"/>
      <c r="K32" s="163"/>
      <c r="L32" s="69"/>
      <c r="M32" s="69"/>
      <c r="N32" s="69"/>
      <c r="AA32" s="61" t="s">
        <v>890</v>
      </c>
      <c r="AB32" s="41" t="b">
        <v>0</v>
      </c>
      <c r="AC32" s="41">
        <f t="shared" si="0"/>
        <v>0</v>
      </c>
      <c r="AD32" s="61">
        <v>211</v>
      </c>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126"/>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5"/>
    </row>
    <row r="33" spans="1:181" ht="17.25" customHeight="1">
      <c r="A33" s="662" t="s">
        <v>4</v>
      </c>
      <c r="B33" s="663"/>
      <c r="C33" s="663"/>
      <c r="D33" s="664"/>
      <c r="E33" s="632" t="s">
        <v>10</v>
      </c>
      <c r="F33" s="597"/>
      <c r="G33" s="597" t="s">
        <v>11</v>
      </c>
      <c r="H33" s="597"/>
      <c r="I33" s="597" t="s">
        <v>12</v>
      </c>
      <c r="J33" s="598"/>
      <c r="K33" s="61"/>
      <c r="L33" s="61"/>
      <c r="M33" s="61"/>
      <c r="N33" s="61"/>
      <c r="O33" s="61"/>
      <c r="P33" s="61"/>
      <c r="R33" s="63"/>
      <c r="S33" s="63"/>
      <c r="T33" s="63"/>
      <c r="AA33" s="127" t="s">
        <v>363</v>
      </c>
      <c r="AB33" s="41" t="b">
        <v>0</v>
      </c>
      <c r="AC33" s="41">
        <f t="shared" si="0"/>
        <v>0</v>
      </c>
      <c r="AD33" s="41">
        <v>212</v>
      </c>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6"/>
      <c r="ET33" s="126"/>
      <c r="EU33" s="126"/>
      <c r="EV33" s="126"/>
      <c r="EW33" s="126"/>
      <c r="EX33" s="126"/>
      <c r="EY33" s="126"/>
      <c r="EZ33" s="126"/>
      <c r="FA33" s="126"/>
      <c r="FB33" s="126"/>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5"/>
    </row>
    <row r="34" spans="1:181" ht="30" customHeight="1">
      <c r="A34" s="665"/>
      <c r="B34" s="666"/>
      <c r="C34" s="666"/>
      <c r="D34" s="667"/>
      <c r="E34" s="536"/>
      <c r="F34" s="537"/>
      <c r="G34" s="537"/>
      <c r="H34" s="537"/>
      <c r="I34" s="733"/>
      <c r="J34" s="734"/>
      <c r="K34" s="61"/>
      <c r="L34" s="61"/>
      <c r="M34" s="61"/>
      <c r="N34" s="61"/>
      <c r="O34" s="61"/>
      <c r="P34" s="61"/>
      <c r="R34" s="61"/>
      <c r="Y34" s="127"/>
      <c r="AA34" s="127" t="s">
        <v>650</v>
      </c>
      <c r="AB34" s="41" t="b">
        <v>0</v>
      </c>
      <c r="AC34" s="41">
        <f t="shared" si="0"/>
        <v>0</v>
      </c>
      <c r="AD34" s="41">
        <v>213</v>
      </c>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5"/>
    </row>
    <row r="35" spans="1:181" ht="31.5" customHeight="1">
      <c r="A35" s="636" t="s">
        <v>522</v>
      </c>
      <c r="B35" s="637"/>
      <c r="C35" s="637"/>
      <c r="D35" s="638"/>
      <c r="E35" s="522"/>
      <c r="F35" s="523"/>
      <c r="G35" s="523"/>
      <c r="H35" s="523"/>
      <c r="I35" s="523"/>
      <c r="J35" s="523"/>
      <c r="K35" s="523"/>
      <c r="L35" s="523"/>
      <c r="M35" s="523"/>
      <c r="N35" s="162"/>
      <c r="O35" s="61"/>
      <c r="P35" s="61"/>
      <c r="Q35" s="61"/>
      <c r="R35" s="61"/>
      <c r="AA35" s="127" t="s">
        <v>651</v>
      </c>
      <c r="AB35" s="41" t="b">
        <v>0</v>
      </c>
      <c r="AC35" s="41">
        <f t="shared" si="0"/>
        <v>0</v>
      </c>
      <c r="AD35" s="41">
        <v>214</v>
      </c>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5"/>
    </row>
    <row r="36" spans="1:181" ht="30" customHeight="1">
      <c r="A36" s="225" t="s">
        <v>549</v>
      </c>
      <c r="B36" s="223"/>
      <c r="C36" s="223"/>
      <c r="D36" s="223"/>
      <c r="E36" s="633" t="s">
        <v>551</v>
      </c>
      <c r="F36" s="633"/>
      <c r="G36" s="633"/>
      <c r="H36" s="633"/>
      <c r="I36" s="633"/>
      <c r="J36" s="633"/>
      <c r="K36" s="633"/>
      <c r="L36" s="633"/>
      <c r="M36" s="633"/>
      <c r="N36" s="633"/>
      <c r="O36" s="633"/>
      <c r="P36" s="633"/>
      <c r="Q36" s="633"/>
      <c r="R36" s="170"/>
      <c r="AA36" s="127" t="s">
        <v>344</v>
      </c>
      <c r="AB36" s="41" t="b">
        <v>0</v>
      </c>
      <c r="AC36" s="41">
        <f t="shared" si="0"/>
        <v>0</v>
      </c>
      <c r="AD36" s="41">
        <v>215</v>
      </c>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5"/>
    </row>
    <row r="37" spans="1:181" ht="37.5" customHeight="1">
      <c r="A37" s="643" t="s">
        <v>550</v>
      </c>
      <c r="B37" s="644"/>
      <c r="C37" s="639" t="s">
        <v>469</v>
      </c>
      <c r="D37" s="649" t="s">
        <v>440</v>
      </c>
      <c r="E37" s="649"/>
      <c r="F37" s="631" t="s">
        <v>441</v>
      </c>
      <c r="G37" s="631"/>
      <c r="H37" s="634" t="s">
        <v>488</v>
      </c>
      <c r="I37" s="635"/>
      <c r="J37" s="631" t="s">
        <v>528</v>
      </c>
      <c r="K37" s="631"/>
      <c r="L37" s="631" t="s">
        <v>885</v>
      </c>
      <c r="M37" s="631"/>
      <c r="N37" s="631" t="s">
        <v>664</v>
      </c>
      <c r="O37" s="631"/>
      <c r="P37" s="631" t="s">
        <v>644</v>
      </c>
      <c r="Q37" s="631"/>
      <c r="R37" s="61"/>
      <c r="T37" s="116"/>
      <c r="U37" s="116"/>
      <c r="AA37" s="61" t="s">
        <v>889</v>
      </c>
      <c r="AB37" s="41" t="b">
        <v>0</v>
      </c>
      <c r="AC37" s="41">
        <f t="shared" si="0"/>
        <v>0</v>
      </c>
      <c r="AD37" s="61">
        <v>216</v>
      </c>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5"/>
    </row>
    <row r="38" spans="1:181" ht="37.5" customHeight="1">
      <c r="A38" s="645"/>
      <c r="B38" s="646"/>
      <c r="C38" s="641"/>
      <c r="D38" s="631" t="s">
        <v>442</v>
      </c>
      <c r="E38" s="631"/>
      <c r="F38" s="631" t="s">
        <v>476</v>
      </c>
      <c r="G38" s="631"/>
      <c r="H38" s="631" t="s">
        <v>910</v>
      </c>
      <c r="I38" s="631"/>
      <c r="J38" s="631" t="s">
        <v>643</v>
      </c>
      <c r="K38" s="631"/>
      <c r="L38" s="610"/>
      <c r="M38" s="611"/>
      <c r="N38" s="642"/>
      <c r="O38" s="642"/>
      <c r="P38" s="642"/>
      <c r="Q38" s="642"/>
      <c r="S38" s="31"/>
      <c r="T38" s="116"/>
      <c r="U38" s="116"/>
      <c r="AA38" s="127" t="s">
        <v>360</v>
      </c>
      <c r="AB38" s="41" t="b">
        <v>0</v>
      </c>
      <c r="AC38" s="41">
        <f t="shared" si="0"/>
        <v>0</v>
      </c>
      <c r="AD38" s="41">
        <v>217</v>
      </c>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5"/>
    </row>
    <row r="39" spans="1:181" ht="37.5" customHeight="1">
      <c r="A39" s="645"/>
      <c r="B39" s="646"/>
      <c r="C39" s="639" t="s">
        <v>548</v>
      </c>
      <c r="D39" s="631" t="s">
        <v>477</v>
      </c>
      <c r="E39" s="631"/>
      <c r="F39" s="631" t="s">
        <v>722</v>
      </c>
      <c r="G39" s="631"/>
      <c r="H39" s="631" t="s">
        <v>478</v>
      </c>
      <c r="I39" s="631"/>
      <c r="J39" s="631" t="s">
        <v>493</v>
      </c>
      <c r="K39" s="631"/>
      <c r="L39" s="631" t="s">
        <v>645</v>
      </c>
      <c r="M39" s="631"/>
      <c r="N39" s="631" t="s">
        <v>911</v>
      </c>
      <c r="O39" s="631"/>
      <c r="P39" s="631" t="s">
        <v>909</v>
      </c>
      <c r="Q39" s="631"/>
      <c r="R39" s="61"/>
      <c r="T39" s="116"/>
      <c r="U39" s="116"/>
      <c r="AA39" s="61" t="s">
        <v>494</v>
      </c>
      <c r="AB39" s="41" t="b">
        <v>0</v>
      </c>
      <c r="AC39" s="41">
        <f t="shared" si="0"/>
        <v>0</v>
      </c>
      <c r="AD39" s="41">
        <v>220</v>
      </c>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5"/>
    </row>
    <row r="40" spans="1:181" ht="37.5" customHeight="1">
      <c r="A40" s="645"/>
      <c r="B40" s="646"/>
      <c r="C40" s="640"/>
      <c r="D40" s="634" t="s">
        <v>898</v>
      </c>
      <c r="E40" s="635"/>
      <c r="F40" s="634" t="s">
        <v>479</v>
      </c>
      <c r="G40" s="635"/>
      <c r="H40" s="631" t="s">
        <v>642</v>
      </c>
      <c r="I40" s="631"/>
      <c r="J40" s="631" t="s">
        <v>770</v>
      </c>
      <c r="K40" s="631"/>
      <c r="L40" s="631" t="s">
        <v>487</v>
      </c>
      <c r="M40" s="631"/>
      <c r="N40" s="631" t="s">
        <v>906</v>
      </c>
      <c r="O40" s="631"/>
      <c r="P40" s="631" t="s">
        <v>771</v>
      </c>
      <c r="Q40" s="631"/>
      <c r="S40" s="31"/>
      <c r="T40" s="116"/>
      <c r="U40" s="116"/>
      <c r="AA40" s="127" t="s">
        <v>345</v>
      </c>
      <c r="AB40" s="41" t="b">
        <v>0</v>
      </c>
      <c r="AC40" s="41">
        <f t="shared" si="0"/>
        <v>0</v>
      </c>
      <c r="AD40" s="41">
        <v>221</v>
      </c>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5"/>
    </row>
    <row r="41" spans="1:181" ht="37.5" customHeight="1">
      <c r="A41" s="645"/>
      <c r="B41" s="646"/>
      <c r="C41" s="640"/>
      <c r="D41" s="631" t="s">
        <v>526</v>
      </c>
      <c r="E41" s="631"/>
      <c r="F41" s="631" t="s">
        <v>527</v>
      </c>
      <c r="G41" s="631"/>
      <c r="H41" s="631" t="s">
        <v>893</v>
      </c>
      <c r="I41" s="631"/>
      <c r="J41" s="631" t="s">
        <v>646</v>
      </c>
      <c r="K41" s="631"/>
      <c r="L41" s="631" t="s">
        <v>443</v>
      </c>
      <c r="M41" s="631"/>
      <c r="N41" s="631" t="s">
        <v>525</v>
      </c>
      <c r="O41" s="631"/>
      <c r="P41" s="631" t="s">
        <v>662</v>
      </c>
      <c r="Q41" s="631"/>
      <c r="R41" s="61"/>
      <c r="T41" s="116"/>
      <c r="U41" s="116"/>
      <c r="AA41" s="61" t="s">
        <v>891</v>
      </c>
      <c r="AB41" s="41" t="b">
        <v>0</v>
      </c>
      <c r="AC41" s="41">
        <f t="shared" si="0"/>
        <v>0</v>
      </c>
      <c r="AD41" s="61">
        <v>222</v>
      </c>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5"/>
    </row>
    <row r="42" spans="1:181" ht="37.5" customHeight="1">
      <c r="A42" s="647"/>
      <c r="B42" s="648"/>
      <c r="C42" s="641"/>
      <c r="D42" s="631" t="s">
        <v>452</v>
      </c>
      <c r="E42" s="631"/>
      <c r="F42" s="631" t="s">
        <v>524</v>
      </c>
      <c r="G42" s="631"/>
      <c r="H42" s="634" t="s">
        <v>480</v>
      </c>
      <c r="I42" s="635"/>
      <c r="J42" s="631" t="s">
        <v>481</v>
      </c>
      <c r="K42" s="631"/>
      <c r="L42" s="631" t="s">
        <v>888</v>
      </c>
      <c r="M42" s="631"/>
      <c r="N42" s="631" t="s">
        <v>647</v>
      </c>
      <c r="O42" s="631"/>
      <c r="P42" s="631" t="s">
        <v>724</v>
      </c>
      <c r="Q42" s="631"/>
      <c r="S42" s="31"/>
      <c r="T42" s="116"/>
      <c r="U42" s="116"/>
      <c r="AA42" s="127" t="s">
        <v>654</v>
      </c>
      <c r="AB42" s="41" t="b">
        <v>0</v>
      </c>
      <c r="AC42" s="41">
        <f t="shared" si="0"/>
        <v>0</v>
      </c>
      <c r="AD42" s="41">
        <v>223</v>
      </c>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5"/>
    </row>
    <row r="43" spans="1:181" ht="30" customHeight="1">
      <c r="A43" s="225" t="s">
        <v>534</v>
      </c>
      <c r="B43" s="223"/>
      <c r="C43" s="223"/>
      <c r="D43" s="223"/>
      <c r="E43" s="191" t="s">
        <v>509</v>
      </c>
      <c r="H43" s="78"/>
      <c r="I43" s="78"/>
      <c r="P43" s="190" t="s">
        <v>506</v>
      </c>
      <c r="Q43" s="189"/>
      <c r="R43" s="61"/>
      <c r="S43" s="78"/>
      <c r="T43" s="78"/>
      <c r="AA43" s="127" t="s">
        <v>346</v>
      </c>
      <c r="AB43" s="41" t="b">
        <v>0</v>
      </c>
      <c r="AC43" s="41">
        <f t="shared" si="0"/>
        <v>0</v>
      </c>
      <c r="AD43" s="41">
        <v>224</v>
      </c>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5"/>
    </row>
    <row r="44" spans="1:181" ht="30" customHeight="1">
      <c r="A44" s="693" t="s">
        <v>536</v>
      </c>
      <c r="B44" s="694"/>
      <c r="C44" s="694"/>
      <c r="D44" s="785"/>
      <c r="E44" s="592" t="s">
        <v>535</v>
      </c>
      <c r="F44" s="592"/>
      <c r="G44" s="592"/>
      <c r="H44" s="592"/>
      <c r="I44" s="592" t="s">
        <v>472</v>
      </c>
      <c r="J44" s="592"/>
      <c r="K44" s="592"/>
      <c r="L44" s="592" t="s">
        <v>473</v>
      </c>
      <c r="M44" s="592"/>
      <c r="N44" s="592" t="s">
        <v>474</v>
      </c>
      <c r="O44" s="592"/>
      <c r="P44" s="602" t="s">
        <v>475</v>
      </c>
      <c r="Q44" s="603"/>
      <c r="AA44" s="127" t="s">
        <v>347</v>
      </c>
      <c r="AB44" s="41" t="b">
        <v>0</v>
      </c>
      <c r="AC44" s="41">
        <f t="shared" si="0"/>
        <v>0</v>
      </c>
      <c r="AD44" s="41">
        <v>225</v>
      </c>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5"/>
    </row>
    <row r="45" spans="1:181" ht="30" customHeight="1">
      <c r="A45" s="786"/>
      <c r="B45" s="787"/>
      <c r="C45" s="787"/>
      <c r="D45" s="788"/>
      <c r="E45" s="607"/>
      <c r="F45" s="607"/>
      <c r="G45" s="607"/>
      <c r="H45" s="607"/>
      <c r="I45" s="789"/>
      <c r="J45" s="789"/>
      <c r="K45" s="789"/>
      <c r="L45" s="600"/>
      <c r="M45" s="601"/>
      <c r="N45" s="607"/>
      <c r="O45" s="607"/>
      <c r="P45" s="608"/>
      <c r="Q45" s="609"/>
      <c r="AA45" s="127" t="s">
        <v>653</v>
      </c>
      <c r="AB45" s="41" t="b">
        <v>0</v>
      </c>
      <c r="AC45" s="41">
        <f t="shared" si="0"/>
        <v>0</v>
      </c>
      <c r="AD45" s="41">
        <v>226</v>
      </c>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5"/>
    </row>
    <row r="46" spans="1:181" ht="30" customHeight="1">
      <c r="A46" s="721"/>
      <c r="B46" s="722"/>
      <c r="C46" s="722"/>
      <c r="D46" s="723"/>
      <c r="E46" s="606"/>
      <c r="F46" s="606"/>
      <c r="G46" s="606"/>
      <c r="H46" s="606"/>
      <c r="I46" s="727"/>
      <c r="J46" s="727"/>
      <c r="K46" s="727"/>
      <c r="L46" s="612"/>
      <c r="M46" s="613"/>
      <c r="N46" s="606"/>
      <c r="O46" s="606"/>
      <c r="P46" s="604"/>
      <c r="Q46" s="605"/>
      <c r="AA46" s="127" t="s">
        <v>465</v>
      </c>
      <c r="AB46" s="41" t="b">
        <v>0</v>
      </c>
      <c r="AC46" s="41">
        <f t="shared" si="0"/>
        <v>0</v>
      </c>
      <c r="AD46" s="41">
        <v>227</v>
      </c>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5"/>
    </row>
    <row r="47" spans="1:181" ht="30" customHeight="1">
      <c r="A47" s="721"/>
      <c r="B47" s="722"/>
      <c r="C47" s="722"/>
      <c r="D47" s="723"/>
      <c r="E47" s="606"/>
      <c r="F47" s="606"/>
      <c r="G47" s="606"/>
      <c r="H47" s="606"/>
      <c r="I47" s="727"/>
      <c r="J47" s="727"/>
      <c r="K47" s="727"/>
      <c r="L47" s="612"/>
      <c r="M47" s="613"/>
      <c r="N47" s="606"/>
      <c r="O47" s="606"/>
      <c r="P47" s="604"/>
      <c r="Q47" s="605"/>
      <c r="AA47" s="127" t="s">
        <v>349</v>
      </c>
      <c r="AB47" s="41" t="b">
        <v>0</v>
      </c>
      <c r="AC47" s="41">
        <f t="shared" si="0"/>
        <v>0</v>
      </c>
      <c r="AD47" s="41">
        <v>230</v>
      </c>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5"/>
    </row>
    <row r="48" spans="1:181" ht="30" customHeight="1">
      <c r="A48" s="721"/>
      <c r="B48" s="722"/>
      <c r="C48" s="722"/>
      <c r="D48" s="723"/>
      <c r="E48" s="606"/>
      <c r="F48" s="606"/>
      <c r="G48" s="606"/>
      <c r="H48" s="606"/>
      <c r="I48" s="727"/>
      <c r="J48" s="727"/>
      <c r="K48" s="727"/>
      <c r="L48" s="612"/>
      <c r="M48" s="613"/>
      <c r="N48" s="606"/>
      <c r="O48" s="606"/>
      <c r="P48" s="604"/>
      <c r="Q48" s="605"/>
      <c r="AA48" s="127" t="s">
        <v>348</v>
      </c>
      <c r="AB48" s="41" t="b">
        <v>0</v>
      </c>
      <c r="AC48" s="41">
        <f t="shared" si="0"/>
        <v>0</v>
      </c>
      <c r="AD48" s="41">
        <v>231</v>
      </c>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5"/>
    </row>
    <row r="49" spans="1:181" ht="30" customHeight="1">
      <c r="A49" s="562"/>
      <c r="B49" s="563"/>
      <c r="C49" s="563"/>
      <c r="D49" s="564"/>
      <c r="E49" s="566"/>
      <c r="F49" s="566"/>
      <c r="G49" s="566"/>
      <c r="H49" s="566"/>
      <c r="I49" s="565"/>
      <c r="J49" s="565"/>
      <c r="K49" s="565"/>
      <c r="L49" s="573"/>
      <c r="M49" s="574"/>
      <c r="N49" s="566"/>
      <c r="O49" s="566"/>
      <c r="P49" s="622"/>
      <c r="Q49" s="623"/>
      <c r="AA49" s="61" t="s">
        <v>495</v>
      </c>
      <c r="AB49" s="41" t="b">
        <v>0</v>
      </c>
      <c r="AC49" s="41">
        <f t="shared" si="0"/>
        <v>0</v>
      </c>
      <c r="AD49" s="41">
        <v>232</v>
      </c>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126"/>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5"/>
    </row>
    <row r="50" spans="1:181" ht="30" customHeight="1">
      <c r="A50" s="562"/>
      <c r="B50" s="563"/>
      <c r="C50" s="563"/>
      <c r="D50" s="564"/>
      <c r="E50" s="566"/>
      <c r="F50" s="566"/>
      <c r="G50" s="566"/>
      <c r="H50" s="566"/>
      <c r="I50" s="565"/>
      <c r="J50" s="565"/>
      <c r="K50" s="565"/>
      <c r="L50" s="573"/>
      <c r="M50" s="574"/>
      <c r="N50" s="566"/>
      <c r="O50" s="566"/>
      <c r="P50" s="622"/>
      <c r="Q50" s="623"/>
      <c r="AA50" s="61" t="s">
        <v>892</v>
      </c>
      <c r="AB50" s="41" t="b">
        <v>0</v>
      </c>
      <c r="AC50" s="41">
        <f t="shared" si="0"/>
        <v>0</v>
      </c>
      <c r="AD50" s="61">
        <v>235</v>
      </c>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6"/>
      <c r="CS50" s="126"/>
      <c r="CT50" s="126"/>
      <c r="CU50" s="126"/>
      <c r="CV50" s="126"/>
      <c r="CW50" s="126"/>
      <c r="CX50" s="126"/>
      <c r="CY50" s="126"/>
      <c r="CZ50" s="126"/>
      <c r="DA50" s="126"/>
      <c r="DB50" s="126"/>
      <c r="DC50" s="126"/>
      <c r="DD50" s="126"/>
      <c r="DE50" s="126"/>
      <c r="DF50" s="126"/>
      <c r="DG50" s="126"/>
      <c r="DH50" s="126"/>
      <c r="DI50" s="126"/>
      <c r="DJ50" s="126"/>
      <c r="DK50" s="126"/>
      <c r="DL50" s="126"/>
      <c r="DM50" s="126"/>
      <c r="DN50" s="126"/>
      <c r="DO50" s="126"/>
      <c r="DP50" s="126"/>
      <c r="DQ50" s="126"/>
      <c r="DR50" s="126"/>
      <c r="DS50" s="126"/>
      <c r="DT50" s="126"/>
      <c r="DU50" s="126"/>
      <c r="DV50" s="126"/>
      <c r="DW50" s="126"/>
      <c r="DX50" s="126"/>
      <c r="DY50" s="126"/>
      <c r="DZ50" s="126"/>
      <c r="EA50" s="126"/>
      <c r="EB50" s="126"/>
      <c r="EC50" s="126"/>
      <c r="ED50" s="126"/>
      <c r="EE50" s="126"/>
      <c r="EF50" s="126"/>
      <c r="EG50" s="126"/>
      <c r="EH50" s="126"/>
      <c r="EI50" s="126"/>
      <c r="EJ50" s="126"/>
      <c r="EK50" s="126"/>
      <c r="EL50" s="126"/>
      <c r="EM50" s="126"/>
      <c r="EN50" s="126"/>
      <c r="EO50" s="126"/>
      <c r="EP50" s="126"/>
      <c r="EQ50" s="126"/>
      <c r="ER50" s="126"/>
      <c r="ES50" s="126"/>
      <c r="ET50" s="126"/>
      <c r="EU50" s="126"/>
      <c r="EV50" s="126"/>
      <c r="EW50" s="126"/>
      <c r="EX50" s="126"/>
      <c r="EY50" s="126"/>
      <c r="EZ50" s="126"/>
      <c r="FA50" s="126"/>
      <c r="FB50" s="126"/>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5"/>
    </row>
    <row r="51" spans="1:181" ht="30" customHeight="1">
      <c r="A51" s="562"/>
      <c r="B51" s="563"/>
      <c r="C51" s="563"/>
      <c r="D51" s="564"/>
      <c r="E51" s="566"/>
      <c r="F51" s="566"/>
      <c r="G51" s="566"/>
      <c r="H51" s="566"/>
      <c r="I51" s="565"/>
      <c r="J51" s="565"/>
      <c r="K51" s="565"/>
      <c r="L51" s="573"/>
      <c r="M51" s="574"/>
      <c r="N51" s="566"/>
      <c r="O51" s="566"/>
      <c r="P51" s="622"/>
      <c r="Q51" s="623"/>
      <c r="AA51" s="127" t="s">
        <v>655</v>
      </c>
      <c r="AB51" s="41" t="b">
        <v>0</v>
      </c>
      <c r="AC51" s="41">
        <f t="shared" si="0"/>
        <v>0</v>
      </c>
      <c r="AD51" s="41">
        <v>290</v>
      </c>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6"/>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6"/>
      <c r="DV51" s="126"/>
      <c r="DW51" s="126"/>
      <c r="DX51" s="126"/>
      <c r="DY51" s="126"/>
      <c r="DZ51" s="126"/>
      <c r="EA51" s="126"/>
      <c r="EB51" s="126"/>
      <c r="EC51" s="126"/>
      <c r="ED51" s="126"/>
      <c r="EE51" s="126"/>
      <c r="EF51" s="126"/>
      <c r="EG51" s="126"/>
      <c r="EH51" s="126"/>
      <c r="EI51" s="126"/>
      <c r="EJ51" s="126"/>
      <c r="EK51" s="126"/>
      <c r="EL51" s="126"/>
      <c r="EM51" s="126"/>
      <c r="EN51" s="126"/>
      <c r="EO51" s="126"/>
      <c r="EP51" s="126"/>
      <c r="EQ51" s="126"/>
      <c r="ER51" s="126"/>
      <c r="ES51" s="126"/>
      <c r="ET51" s="126"/>
      <c r="EU51" s="126"/>
      <c r="EV51" s="126"/>
      <c r="EW51" s="126"/>
      <c r="EX51" s="126"/>
      <c r="EY51" s="126"/>
      <c r="EZ51" s="126"/>
      <c r="FA51" s="126"/>
      <c r="FB51" s="126"/>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5"/>
    </row>
    <row r="52" spans="1:181" ht="30" customHeight="1">
      <c r="A52" s="562"/>
      <c r="B52" s="563"/>
      <c r="C52" s="563"/>
      <c r="D52" s="564"/>
      <c r="E52" s="566"/>
      <c r="F52" s="566"/>
      <c r="G52" s="566"/>
      <c r="H52" s="566"/>
      <c r="I52" s="565"/>
      <c r="J52" s="565"/>
      <c r="K52" s="565"/>
      <c r="L52" s="573"/>
      <c r="M52" s="574"/>
      <c r="N52" s="566"/>
      <c r="O52" s="566"/>
      <c r="P52" s="622"/>
      <c r="Q52" s="623"/>
      <c r="AA52" s="61" t="s">
        <v>641</v>
      </c>
      <c r="AB52" s="41" t="b">
        <v>0</v>
      </c>
      <c r="AC52" s="41">
        <f t="shared" si="0"/>
        <v>0</v>
      </c>
      <c r="AD52" s="41">
        <v>401</v>
      </c>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6"/>
      <c r="DO52" s="126"/>
      <c r="DP52" s="126"/>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6"/>
      <c r="EM52" s="126"/>
      <c r="EN52" s="126"/>
      <c r="EO52" s="126"/>
      <c r="EP52" s="126"/>
      <c r="EQ52" s="126"/>
      <c r="ER52" s="126"/>
      <c r="ES52" s="126"/>
      <c r="ET52" s="126"/>
      <c r="EU52" s="126"/>
      <c r="EV52" s="126"/>
      <c r="EW52" s="126"/>
      <c r="EX52" s="126"/>
      <c r="EY52" s="126"/>
      <c r="EZ52" s="126"/>
      <c r="FA52" s="126"/>
      <c r="FB52" s="126"/>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5"/>
    </row>
    <row r="53" spans="1:181" ht="30" customHeight="1">
      <c r="A53" s="562"/>
      <c r="B53" s="563"/>
      <c r="C53" s="563"/>
      <c r="D53" s="564"/>
      <c r="E53" s="566"/>
      <c r="F53" s="566"/>
      <c r="G53" s="566"/>
      <c r="H53" s="566"/>
      <c r="I53" s="565"/>
      <c r="J53" s="565"/>
      <c r="K53" s="565"/>
      <c r="L53" s="573"/>
      <c r="M53" s="574"/>
      <c r="N53" s="566"/>
      <c r="O53" s="566"/>
      <c r="P53" s="622"/>
      <c r="Q53" s="623"/>
      <c r="AA53" s="61" t="s">
        <v>508</v>
      </c>
      <c r="AB53" s="41" t="b">
        <v>0</v>
      </c>
      <c r="AC53" s="41">
        <f t="shared" si="0"/>
        <v>0</v>
      </c>
      <c r="AD53" s="41">
        <v>999</v>
      </c>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6"/>
      <c r="CS53" s="126"/>
      <c r="CT53" s="126"/>
      <c r="CU53" s="126"/>
      <c r="CV53" s="126"/>
      <c r="CW53" s="126"/>
      <c r="CX53" s="126"/>
      <c r="CY53" s="126"/>
      <c r="CZ53" s="126"/>
      <c r="DA53" s="126"/>
      <c r="DB53" s="126"/>
      <c r="DC53" s="126"/>
      <c r="DD53" s="126"/>
      <c r="DE53" s="126"/>
      <c r="DF53" s="126"/>
      <c r="DG53" s="126"/>
      <c r="DH53" s="126"/>
      <c r="DI53" s="126"/>
      <c r="DJ53" s="126"/>
      <c r="DK53" s="126"/>
      <c r="DL53" s="126"/>
      <c r="DM53" s="126"/>
      <c r="DN53" s="126"/>
      <c r="DO53" s="126"/>
      <c r="DP53" s="126"/>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126"/>
      <c r="ES53" s="126"/>
      <c r="ET53" s="126"/>
      <c r="EU53" s="126"/>
      <c r="EV53" s="126"/>
      <c r="EW53" s="126"/>
      <c r="EX53" s="126"/>
      <c r="EY53" s="126"/>
      <c r="EZ53" s="126"/>
      <c r="FA53" s="126"/>
      <c r="FB53" s="126"/>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5"/>
    </row>
    <row r="54" spans="1:181" ht="30" customHeight="1">
      <c r="A54" s="562"/>
      <c r="B54" s="563"/>
      <c r="C54" s="563"/>
      <c r="D54" s="564"/>
      <c r="E54" s="566"/>
      <c r="F54" s="566"/>
      <c r="G54" s="566"/>
      <c r="H54" s="566"/>
      <c r="I54" s="565"/>
      <c r="J54" s="565"/>
      <c r="K54" s="565"/>
      <c r="L54" s="573"/>
      <c r="M54" s="574"/>
      <c r="N54" s="566"/>
      <c r="O54" s="566"/>
      <c r="P54" s="622"/>
      <c r="Q54" s="623"/>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6"/>
      <c r="CS54" s="126"/>
      <c r="CT54" s="126"/>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126"/>
      <c r="EJ54" s="126"/>
      <c r="EK54" s="126"/>
      <c r="EL54" s="126"/>
      <c r="EM54" s="126"/>
      <c r="EN54" s="126"/>
      <c r="EO54" s="126"/>
      <c r="EP54" s="126"/>
      <c r="EQ54" s="126"/>
      <c r="ER54" s="126"/>
      <c r="ES54" s="126"/>
      <c r="ET54" s="126"/>
      <c r="EU54" s="126"/>
      <c r="EV54" s="126"/>
      <c r="EW54" s="126"/>
      <c r="EX54" s="126"/>
      <c r="EY54" s="126"/>
      <c r="EZ54" s="126"/>
      <c r="FA54" s="126"/>
      <c r="FB54" s="126"/>
      <c r="FC54" s="120"/>
      <c r="FD54" s="120"/>
      <c r="FE54" s="120"/>
      <c r="FF54" s="120"/>
      <c r="FG54" s="120"/>
      <c r="FH54" s="120"/>
      <c r="FI54" s="120"/>
      <c r="FJ54" s="120"/>
      <c r="FK54" s="120"/>
      <c r="FL54" s="120"/>
      <c r="FM54" s="120"/>
      <c r="FN54" s="120"/>
      <c r="FO54" s="120"/>
      <c r="FP54" s="120"/>
      <c r="FQ54" s="120"/>
      <c r="FR54" s="120"/>
      <c r="FS54" s="120"/>
      <c r="FT54" s="120"/>
      <c r="FU54" s="120"/>
      <c r="FV54" s="120"/>
      <c r="FW54" s="120"/>
      <c r="FX54" s="120"/>
      <c r="FY54" s="125"/>
    </row>
    <row r="55" spans="1:181" ht="30" customHeight="1">
      <c r="A55" s="562"/>
      <c r="B55" s="563"/>
      <c r="C55" s="563"/>
      <c r="D55" s="564"/>
      <c r="E55" s="566"/>
      <c r="F55" s="566"/>
      <c r="G55" s="566"/>
      <c r="H55" s="566"/>
      <c r="I55" s="565"/>
      <c r="J55" s="565"/>
      <c r="K55" s="565"/>
      <c r="L55" s="573"/>
      <c r="M55" s="574"/>
      <c r="N55" s="566"/>
      <c r="O55" s="566"/>
      <c r="P55" s="622"/>
      <c r="Q55" s="623"/>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6"/>
      <c r="CS55" s="126"/>
      <c r="CT55" s="126"/>
      <c r="CU55" s="126"/>
      <c r="CV55" s="126"/>
      <c r="CW55" s="126"/>
      <c r="CX55" s="126"/>
      <c r="CY55" s="126"/>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6"/>
      <c r="EM55" s="126"/>
      <c r="EN55" s="126"/>
      <c r="EO55" s="126"/>
      <c r="EP55" s="126"/>
      <c r="EQ55" s="126"/>
      <c r="ER55" s="126"/>
      <c r="ES55" s="126"/>
      <c r="ET55" s="126"/>
      <c r="EU55" s="126"/>
      <c r="EV55" s="126"/>
      <c r="EW55" s="126"/>
      <c r="EX55" s="126"/>
      <c r="EY55" s="126"/>
      <c r="EZ55" s="126"/>
      <c r="FA55" s="126"/>
      <c r="FB55" s="126"/>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5"/>
    </row>
    <row r="56" spans="1:181" ht="30" customHeight="1">
      <c r="A56" s="724"/>
      <c r="B56" s="725"/>
      <c r="C56" s="725"/>
      <c r="D56" s="726"/>
      <c r="E56" s="567"/>
      <c r="F56" s="567"/>
      <c r="G56" s="567"/>
      <c r="H56" s="567"/>
      <c r="I56" s="720"/>
      <c r="J56" s="720"/>
      <c r="K56" s="720"/>
      <c r="L56" s="575"/>
      <c r="M56" s="576"/>
      <c r="N56" s="567"/>
      <c r="O56" s="567"/>
      <c r="P56" s="571"/>
      <c r="Q56" s="572"/>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5"/>
    </row>
    <row r="57" spans="1:181" ht="18.75" customHeight="1">
      <c r="A57" s="192" t="s">
        <v>470</v>
      </c>
      <c r="S57" s="92"/>
      <c r="T57" s="92"/>
      <c r="V57" s="119"/>
      <c r="W57" s="119"/>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5"/>
    </row>
    <row r="58" spans="1:181" ht="27" customHeight="1">
      <c r="A58" s="577" t="s">
        <v>463</v>
      </c>
      <c r="B58" s="578"/>
      <c r="C58" s="579"/>
      <c r="D58" s="583" t="s">
        <v>830</v>
      </c>
      <c r="E58" s="585"/>
      <c r="F58" s="586"/>
      <c r="G58" s="569"/>
      <c r="H58" s="570"/>
      <c r="I58" s="570"/>
      <c r="J58" s="570"/>
      <c r="K58" s="570"/>
      <c r="L58" s="570"/>
      <c r="M58" s="570"/>
      <c r="N58" s="719"/>
      <c r="S58" s="92"/>
      <c r="AA58" s="158" t="s">
        <v>454</v>
      </c>
      <c r="AB58" s="159" t="s">
        <v>48</v>
      </c>
      <c r="AC58" s="159" t="s">
        <v>462</v>
      </c>
      <c r="AD58" s="159" t="s">
        <v>831</v>
      </c>
      <c r="AE58" s="159" t="s">
        <v>455</v>
      </c>
      <c r="AF58" s="160" t="s">
        <v>456</v>
      </c>
      <c r="AG58" s="160" t="s">
        <v>457</v>
      </c>
      <c r="AH58" s="159" t="s">
        <v>458</v>
      </c>
      <c r="AI58" s="159" t="s">
        <v>464</v>
      </c>
      <c r="AJ58" s="159" t="s">
        <v>459</v>
      </c>
      <c r="AK58" s="159" t="s">
        <v>460</v>
      </c>
      <c r="AL58" s="159" t="s">
        <v>461</v>
      </c>
      <c r="AM58" s="61" t="s">
        <v>832</v>
      </c>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6"/>
      <c r="CS58" s="126"/>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5"/>
    </row>
    <row r="59" spans="1:181" ht="27" customHeight="1">
      <c r="A59" s="580"/>
      <c r="B59" s="581"/>
      <c r="C59" s="582"/>
      <c r="D59" s="584"/>
      <c r="E59" s="587"/>
      <c r="F59" s="588"/>
      <c r="G59" s="772"/>
      <c r="H59" s="568"/>
      <c r="I59" s="568"/>
      <c r="J59" s="568"/>
      <c r="K59" s="568"/>
      <c r="L59" s="568"/>
      <c r="M59" s="568"/>
      <c r="N59" s="784"/>
      <c r="S59" s="157"/>
      <c r="T59" s="157"/>
      <c r="AB59" s="150">
        <f>E5</f>
        <v>0</v>
      </c>
      <c r="AC59" s="149">
        <f>E9</f>
        <v>0</v>
      </c>
      <c r="AD59" s="159" t="str">
        <f>D58&amp;E58</f>
        <v>補</v>
      </c>
      <c r="AE59" s="149" t="b">
        <v>0</v>
      </c>
      <c r="AF59" s="149" t="b">
        <v>0</v>
      </c>
      <c r="AG59" s="149" t="b">
        <v>0</v>
      </c>
      <c r="AH59" s="149" t="b">
        <v>0</v>
      </c>
      <c r="AI59" s="149" t="b">
        <v>0</v>
      </c>
      <c r="AJ59" s="149" t="b">
        <v>0</v>
      </c>
      <c r="AK59" s="149" t="b">
        <v>0</v>
      </c>
      <c r="AL59" s="149" t="b">
        <v>0</v>
      </c>
      <c r="AM59" s="61">
        <f>COUNTIF(AE59:AL59,TRUE)</f>
        <v>0</v>
      </c>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5"/>
    </row>
    <row r="60" spans="1:181" ht="8.25" customHeight="1">
      <c r="A60" s="110"/>
      <c r="B60" s="110"/>
      <c r="C60" s="110"/>
      <c r="D60" s="109"/>
      <c r="E60" s="78"/>
      <c r="F60" s="78"/>
      <c r="G60" s="78"/>
      <c r="H60" s="78"/>
      <c r="I60" s="78"/>
      <c r="J60" s="108"/>
      <c r="K60" s="108"/>
      <c r="L60" s="108"/>
      <c r="M60" s="108"/>
      <c r="N60" s="108"/>
      <c r="O60" s="108"/>
      <c r="P60" s="108"/>
      <c r="Q60" s="77"/>
      <c r="R60" s="78"/>
      <c r="S60" s="78"/>
      <c r="T60" s="78"/>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6"/>
      <c r="CS60" s="126"/>
      <c r="CT60" s="126"/>
      <c r="CU60" s="126"/>
      <c r="CV60" s="126"/>
      <c r="CW60" s="126"/>
      <c r="CX60" s="126"/>
      <c r="CY60" s="126"/>
      <c r="CZ60" s="126"/>
      <c r="DA60" s="126"/>
      <c r="DB60" s="126"/>
      <c r="DC60" s="126"/>
      <c r="DD60" s="126"/>
      <c r="DE60" s="126"/>
      <c r="DF60" s="126"/>
      <c r="DG60" s="126"/>
      <c r="DH60" s="126"/>
      <c r="DI60" s="126"/>
      <c r="DJ60" s="126"/>
      <c r="DK60" s="126"/>
      <c r="DL60" s="126"/>
      <c r="DM60" s="126"/>
      <c r="DN60" s="126"/>
      <c r="DO60" s="126"/>
      <c r="DP60" s="126"/>
      <c r="DQ60" s="126"/>
      <c r="DR60" s="126"/>
      <c r="DS60" s="126"/>
      <c r="DT60" s="126"/>
      <c r="DU60" s="126"/>
      <c r="DV60" s="126"/>
      <c r="DW60" s="126"/>
      <c r="DX60" s="126"/>
      <c r="DY60" s="126"/>
      <c r="DZ60" s="126"/>
      <c r="EA60" s="126"/>
      <c r="EB60" s="126"/>
      <c r="EC60" s="126"/>
      <c r="ED60" s="126"/>
      <c r="EE60" s="126"/>
      <c r="EF60" s="126"/>
      <c r="EG60" s="126"/>
      <c r="EH60" s="126"/>
      <c r="EI60" s="126"/>
      <c r="EJ60" s="126"/>
      <c r="EK60" s="126"/>
      <c r="EL60" s="126"/>
      <c r="EM60" s="126"/>
      <c r="EN60" s="126"/>
      <c r="EO60" s="126"/>
      <c r="EP60" s="126"/>
      <c r="EQ60" s="126"/>
      <c r="ER60" s="126"/>
      <c r="ES60" s="126"/>
      <c r="ET60" s="126"/>
      <c r="EU60" s="126"/>
      <c r="EV60" s="126"/>
      <c r="EW60" s="126"/>
      <c r="EX60" s="126"/>
      <c r="EY60" s="126"/>
      <c r="EZ60" s="126"/>
      <c r="FA60" s="126"/>
      <c r="FB60" s="126"/>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5"/>
    </row>
    <row r="61" spans="1:181" ht="24" customHeight="1">
      <c r="A61" s="349" t="s">
        <v>533</v>
      </c>
      <c r="B61" s="349"/>
      <c r="C61" s="224"/>
      <c r="D61" s="224"/>
      <c r="E61" s="326" t="s">
        <v>633</v>
      </c>
      <c r="F61" s="224"/>
      <c r="G61" s="224"/>
      <c r="H61" s="78"/>
      <c r="I61" s="71"/>
      <c r="J61" s="71"/>
      <c r="K61" s="71"/>
      <c r="L61" s="71"/>
      <c r="M61" s="71"/>
      <c r="N61" s="164"/>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6"/>
      <c r="CS61" s="126"/>
      <c r="CT61" s="126"/>
      <c r="CU61" s="126"/>
      <c r="CV61" s="126"/>
      <c r="CW61" s="126"/>
      <c r="CX61" s="126"/>
      <c r="CY61" s="126"/>
      <c r="CZ61" s="126"/>
      <c r="DA61" s="126"/>
      <c r="DB61" s="126"/>
      <c r="DC61" s="126"/>
      <c r="DD61" s="126"/>
      <c r="DE61" s="126"/>
      <c r="DF61" s="126"/>
      <c r="DG61" s="126"/>
      <c r="DH61" s="126"/>
      <c r="DI61" s="126"/>
      <c r="DJ61" s="126"/>
      <c r="DK61" s="126"/>
      <c r="DL61" s="126"/>
      <c r="DM61" s="126"/>
      <c r="DN61" s="126"/>
      <c r="DO61" s="126"/>
      <c r="DP61" s="126"/>
      <c r="DQ61" s="126"/>
      <c r="DR61" s="126"/>
      <c r="DS61" s="126"/>
      <c r="DT61" s="126"/>
      <c r="DU61" s="126"/>
      <c r="DV61" s="126"/>
      <c r="DW61" s="126"/>
      <c r="DX61" s="126"/>
      <c r="DY61" s="126"/>
      <c r="DZ61" s="126"/>
      <c r="EA61" s="126"/>
      <c r="EB61" s="126"/>
      <c r="EC61" s="126"/>
      <c r="ED61" s="126"/>
      <c r="EE61" s="126"/>
      <c r="EF61" s="126"/>
      <c r="EG61" s="126"/>
      <c r="EH61" s="126"/>
      <c r="EI61" s="126"/>
      <c r="EJ61" s="126"/>
      <c r="EK61" s="126"/>
      <c r="EL61" s="126"/>
      <c r="EM61" s="126"/>
      <c r="EN61" s="126"/>
      <c r="EO61" s="126"/>
      <c r="EP61" s="126"/>
      <c r="EQ61" s="126"/>
      <c r="ER61" s="126"/>
      <c r="ES61" s="126"/>
      <c r="ET61" s="126"/>
      <c r="EU61" s="126"/>
      <c r="EV61" s="126"/>
      <c r="EW61" s="126"/>
      <c r="EX61" s="126"/>
      <c r="EY61" s="126"/>
      <c r="EZ61" s="126"/>
      <c r="FA61" s="126"/>
      <c r="FB61" s="126"/>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5"/>
    </row>
    <row r="62" spans="1:181" ht="26.25" customHeight="1">
      <c r="A62" s="591" t="s">
        <v>538</v>
      </c>
      <c r="B62" s="592"/>
      <c r="C62" s="592"/>
      <c r="D62" s="593"/>
      <c r="E62" s="764" t="s">
        <v>503</v>
      </c>
      <c r="F62" s="765"/>
      <c r="G62" s="766"/>
      <c r="I62" s="693" t="s">
        <v>5</v>
      </c>
      <c r="J62" s="695"/>
      <c r="K62" s="626"/>
      <c r="L62" s="627"/>
      <c r="M62" s="628"/>
      <c r="N62" s="79" t="s">
        <v>19</v>
      </c>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6"/>
      <c r="CS62" s="126"/>
      <c r="CT62" s="126"/>
      <c r="CU62" s="126"/>
      <c r="CV62" s="126"/>
      <c r="CW62" s="126"/>
      <c r="CX62" s="126"/>
      <c r="CY62" s="126"/>
      <c r="CZ62" s="126"/>
      <c r="DA62" s="126"/>
      <c r="DB62" s="126"/>
      <c r="DC62" s="126"/>
      <c r="DD62" s="126"/>
      <c r="DE62" s="126"/>
      <c r="DF62" s="126"/>
      <c r="DG62" s="126"/>
      <c r="DH62" s="126"/>
      <c r="DI62" s="126"/>
      <c r="DJ62" s="126"/>
      <c r="DK62" s="126"/>
      <c r="DL62" s="126"/>
      <c r="DM62" s="126"/>
      <c r="DN62" s="126"/>
      <c r="DO62" s="126"/>
      <c r="DP62" s="126"/>
      <c r="DQ62" s="126"/>
      <c r="DR62" s="126"/>
      <c r="DS62" s="126"/>
      <c r="DT62" s="126"/>
      <c r="DU62" s="126"/>
      <c r="DV62" s="126"/>
      <c r="DW62" s="126"/>
      <c r="DX62" s="126"/>
      <c r="DY62" s="126"/>
      <c r="DZ62" s="126"/>
      <c r="EA62" s="126"/>
      <c r="EB62" s="126"/>
      <c r="EC62" s="126"/>
      <c r="ED62" s="126"/>
      <c r="EE62" s="126"/>
      <c r="EF62" s="126"/>
      <c r="EG62" s="126"/>
      <c r="EH62" s="126"/>
      <c r="EI62" s="126"/>
      <c r="EJ62" s="126"/>
      <c r="EK62" s="126"/>
      <c r="EL62" s="126"/>
      <c r="EM62" s="126"/>
      <c r="EN62" s="126"/>
      <c r="EO62" s="126"/>
      <c r="EP62" s="126"/>
      <c r="EQ62" s="126"/>
      <c r="ER62" s="126"/>
      <c r="ES62" s="126"/>
      <c r="ET62" s="126"/>
      <c r="EU62" s="126"/>
      <c r="EV62" s="126"/>
      <c r="EW62" s="126"/>
      <c r="EX62" s="126"/>
      <c r="EY62" s="126"/>
      <c r="EZ62" s="126"/>
      <c r="FA62" s="126"/>
      <c r="FB62" s="126"/>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5"/>
    </row>
    <row r="63" spans="1:181" ht="30" customHeight="1">
      <c r="A63" s="768" t="s">
        <v>537</v>
      </c>
      <c r="B63" s="769"/>
      <c r="C63" s="769"/>
      <c r="D63" s="770"/>
      <c r="E63" s="771"/>
      <c r="F63" s="771"/>
      <c r="G63" s="771"/>
      <c r="N63" s="164"/>
      <c r="O63" s="164"/>
      <c r="R63" s="164"/>
      <c r="T63" s="117"/>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5"/>
    </row>
    <row r="64" spans="1:181" ht="30" customHeight="1">
      <c r="A64" s="767" t="s">
        <v>539</v>
      </c>
      <c r="B64" s="767"/>
      <c r="C64" s="767"/>
      <c r="D64" s="767"/>
      <c r="E64" s="763"/>
      <c r="F64" s="763"/>
      <c r="G64" s="763"/>
      <c r="N64" s="164"/>
      <c r="O64" s="164"/>
      <c r="P64" s="164"/>
      <c r="Q64" s="164"/>
      <c r="R64" s="164"/>
      <c r="T64" s="117"/>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5"/>
    </row>
    <row r="65" spans="1:181" ht="30" customHeight="1">
      <c r="A65" s="589" t="s">
        <v>507</v>
      </c>
      <c r="B65" s="590"/>
      <c r="C65" s="590"/>
      <c r="D65" s="590"/>
      <c r="E65" s="763"/>
      <c r="F65" s="763"/>
      <c r="G65" s="763"/>
      <c r="N65" s="164"/>
      <c r="O65" s="164"/>
      <c r="P65" s="164"/>
      <c r="Q65" s="164"/>
      <c r="R65" s="164"/>
      <c r="T65" s="117"/>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6"/>
      <c r="CS65" s="126"/>
      <c r="CT65" s="126"/>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5"/>
    </row>
    <row r="66" spans="1:181" ht="11.25" customHeight="1">
      <c r="A66" s="206"/>
      <c r="B66" s="207"/>
      <c r="C66" s="207"/>
      <c r="D66" s="207"/>
      <c r="E66" s="208"/>
      <c r="F66" s="208"/>
      <c r="G66" s="208"/>
      <c r="N66" s="164"/>
      <c r="O66" s="164"/>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5"/>
    </row>
    <row r="67" spans="1:181" ht="22.5" customHeight="1">
      <c r="A67" s="348" t="s">
        <v>745</v>
      </c>
      <c r="B67" s="348"/>
      <c r="C67" s="348"/>
      <c r="D67" s="81"/>
      <c r="E67" s="82"/>
      <c r="F67" s="82"/>
      <c r="G67" s="61"/>
      <c r="H67" s="61"/>
      <c r="I67" s="61"/>
      <c r="J67" s="61"/>
      <c r="K67" s="61"/>
      <c r="L67" s="61"/>
      <c r="R67" s="111"/>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6"/>
      <c r="CS67" s="126"/>
      <c r="CT67" s="126"/>
      <c r="CU67" s="126"/>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5"/>
    </row>
    <row r="68" spans="1:181" ht="27" customHeight="1">
      <c r="A68" s="589" t="s">
        <v>746</v>
      </c>
      <c r="B68" s="590"/>
      <c r="C68" s="590"/>
      <c r="D68" s="590"/>
      <c r="E68" s="614"/>
      <c r="F68" s="615"/>
      <c r="G68" s="615"/>
      <c r="H68" s="616"/>
      <c r="I68" s="11"/>
      <c r="J68" s="308" t="s">
        <v>969</v>
      </c>
      <c r="O68" s="164"/>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5"/>
    </row>
    <row r="69" spans="1:181" ht="27" customHeight="1">
      <c r="A69" s="728" t="s">
        <v>747</v>
      </c>
      <c r="B69" s="729"/>
      <c r="C69" s="729"/>
      <c r="D69" s="729"/>
      <c r="E69" s="614"/>
      <c r="F69" s="615"/>
      <c r="G69" s="615"/>
      <c r="H69" s="616"/>
      <c r="O69" s="164"/>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5"/>
    </row>
    <row r="70" spans="1:181" ht="27" customHeight="1">
      <c r="A70" s="589" t="s">
        <v>748</v>
      </c>
      <c r="B70" s="590"/>
      <c r="C70" s="590"/>
      <c r="D70" s="590"/>
      <c r="E70" s="614"/>
      <c r="F70" s="615"/>
      <c r="G70" s="615"/>
      <c r="H70" s="616"/>
      <c r="O70" s="164"/>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5"/>
    </row>
    <row r="71" spans="1:181" ht="9.75" customHeight="1">
      <c r="O71" s="164"/>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126"/>
      <c r="EJ71" s="126"/>
      <c r="EK71" s="126"/>
      <c r="EL71" s="126"/>
      <c r="EM71" s="126"/>
      <c r="EN71" s="126"/>
      <c r="EO71" s="126"/>
      <c r="EP71" s="126"/>
      <c r="EQ71" s="126"/>
      <c r="ER71" s="126"/>
      <c r="ES71" s="126"/>
      <c r="ET71" s="126"/>
      <c r="EU71" s="126"/>
      <c r="EV71" s="126"/>
      <c r="EW71" s="126"/>
      <c r="EX71" s="126"/>
      <c r="EY71" s="126"/>
      <c r="EZ71" s="126"/>
      <c r="FA71" s="126"/>
      <c r="FB71" s="126"/>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5"/>
    </row>
    <row r="72" spans="1:181" ht="21" customHeight="1">
      <c r="A72" s="348" t="s">
        <v>940</v>
      </c>
      <c r="O72" s="164"/>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5"/>
    </row>
    <row r="73" spans="1:181" ht="33.75" customHeight="1">
      <c r="A73" s="702" t="s">
        <v>878</v>
      </c>
      <c r="B73" s="703"/>
      <c r="C73" s="703"/>
      <c r="D73" s="703"/>
      <c r="E73" s="704"/>
      <c r="F73" s="705"/>
      <c r="G73" s="706"/>
      <c r="H73" s="706"/>
      <c r="I73" s="706"/>
      <c r="J73" s="706"/>
      <c r="K73" s="707"/>
      <c r="L73" s="595" t="s">
        <v>879</v>
      </c>
      <c r="M73" s="596"/>
      <c r="N73" s="596"/>
      <c r="O73" s="596"/>
      <c r="P73" s="596"/>
      <c r="Q73" s="596"/>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5"/>
    </row>
    <row r="74" spans="1:181">
      <c r="O74" s="164"/>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5"/>
    </row>
    <row r="75" spans="1:181" ht="22.5" customHeight="1">
      <c r="A75" s="348" t="s">
        <v>52</v>
      </c>
      <c r="B75" s="348"/>
      <c r="C75" s="348"/>
      <c r="D75" s="81"/>
      <c r="E75" s="82"/>
      <c r="F75" s="82"/>
      <c r="G75" s="61"/>
      <c r="H75" s="61"/>
      <c r="I75" s="61"/>
      <c r="J75" s="61"/>
      <c r="K75" s="61"/>
      <c r="L75" s="61"/>
      <c r="R75" s="111"/>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5"/>
    </row>
    <row r="76" spans="1:181" ht="16.5" customHeight="1">
      <c r="A76" s="202" t="s">
        <v>543</v>
      </c>
      <c r="B76" s="61"/>
      <c r="C76" s="61"/>
      <c r="D76" s="61"/>
      <c r="E76" s="61"/>
      <c r="F76" s="61"/>
      <c r="G76" s="61"/>
      <c r="H76" s="61"/>
      <c r="I76" s="61"/>
      <c r="J76" s="61"/>
      <c r="K76" s="61"/>
      <c r="L76" s="61"/>
      <c r="P76" s="308"/>
      <c r="R76" s="61"/>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5"/>
    </row>
    <row r="77" spans="1:181" ht="24.75" customHeight="1">
      <c r="A77" s="84"/>
      <c r="B77" s="546" t="s">
        <v>357</v>
      </c>
      <c r="C77" s="546"/>
      <c r="D77" s="546"/>
      <c r="E77" s="546"/>
      <c r="F77" s="549" t="s">
        <v>358</v>
      </c>
      <c r="G77" s="549"/>
      <c r="H77" s="549"/>
      <c r="I77" s="549"/>
      <c r="J77" s="549"/>
      <c r="K77" s="713" t="s">
        <v>364</v>
      </c>
      <c r="L77" s="713"/>
      <c r="M77" s="713"/>
      <c r="N77" s="713"/>
      <c r="O77" s="713"/>
      <c r="P77" s="713"/>
      <c r="Q77" s="713"/>
      <c r="R77" s="85"/>
      <c r="S77" s="83"/>
      <c r="T77" s="83"/>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5"/>
    </row>
    <row r="78" spans="1:181" ht="30" customHeight="1">
      <c r="A78" s="553" t="s">
        <v>48</v>
      </c>
      <c r="B78" s="554"/>
      <c r="C78" s="556" t="s">
        <v>0</v>
      </c>
      <c r="D78" s="556"/>
      <c r="E78" s="556"/>
      <c r="F78" s="556"/>
      <c r="G78" s="556"/>
      <c r="H78" s="556" t="s">
        <v>29</v>
      </c>
      <c r="I78" s="556"/>
      <c r="J78" s="556"/>
      <c r="K78" s="556"/>
      <c r="L78" s="556"/>
      <c r="M78" s="556"/>
      <c r="N78" s="556" t="s">
        <v>28</v>
      </c>
      <c r="O78" s="556"/>
      <c r="P78" s="714" t="s">
        <v>54</v>
      </c>
      <c r="Q78" s="715"/>
      <c r="R78" s="86"/>
      <c r="AA78" s="123"/>
      <c r="AB78" s="123"/>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5"/>
    </row>
    <row r="79" spans="1:181" ht="30" customHeight="1">
      <c r="A79" s="550"/>
      <c r="B79" s="551"/>
      <c r="C79" s="552"/>
      <c r="D79" s="552"/>
      <c r="E79" s="552"/>
      <c r="F79" s="552"/>
      <c r="G79" s="552"/>
      <c r="H79" s="555"/>
      <c r="I79" s="555"/>
      <c r="J79" s="555"/>
      <c r="K79" s="555"/>
      <c r="L79" s="555"/>
      <c r="M79" s="555"/>
      <c r="N79" s="557"/>
      <c r="O79" s="558"/>
      <c r="P79" s="716"/>
      <c r="Q79" s="717"/>
      <c r="AA79" s="41">
        <v>2</v>
      </c>
      <c r="AB79" s="123"/>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5"/>
    </row>
    <row r="80" spans="1:181" ht="30" customHeight="1">
      <c r="A80" s="550"/>
      <c r="B80" s="551"/>
      <c r="C80" s="552"/>
      <c r="D80" s="552"/>
      <c r="E80" s="552"/>
      <c r="F80" s="552"/>
      <c r="G80" s="552"/>
      <c r="H80" s="555"/>
      <c r="I80" s="555"/>
      <c r="J80" s="555"/>
      <c r="K80" s="555"/>
      <c r="L80" s="555"/>
      <c r="M80" s="555"/>
      <c r="N80" s="557"/>
      <c r="O80" s="558"/>
      <c r="P80" s="716"/>
      <c r="Q80" s="717"/>
      <c r="R80" s="87"/>
      <c r="AA80" s="41">
        <v>1</v>
      </c>
      <c r="AB80" s="123"/>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c r="EO80" s="126"/>
      <c r="EP80" s="126"/>
      <c r="EQ80" s="126"/>
      <c r="ER80" s="126"/>
      <c r="ES80" s="126"/>
      <c r="ET80" s="126"/>
      <c r="EU80" s="126"/>
      <c r="EV80" s="126"/>
      <c r="EW80" s="126"/>
      <c r="EX80" s="126"/>
      <c r="EY80" s="126"/>
      <c r="EZ80" s="126"/>
      <c r="FA80" s="126"/>
      <c r="FB80" s="126"/>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5"/>
    </row>
    <row r="81" spans="1:181" ht="30" customHeight="1">
      <c r="A81" s="550"/>
      <c r="B81" s="551"/>
      <c r="C81" s="552"/>
      <c r="D81" s="552"/>
      <c r="E81" s="552"/>
      <c r="F81" s="552"/>
      <c r="G81" s="552"/>
      <c r="H81" s="555"/>
      <c r="I81" s="555"/>
      <c r="J81" s="555"/>
      <c r="K81" s="555"/>
      <c r="L81" s="555"/>
      <c r="M81" s="555"/>
      <c r="N81" s="557"/>
      <c r="O81" s="558"/>
      <c r="P81" s="716"/>
      <c r="Q81" s="717"/>
      <c r="R81" s="87"/>
      <c r="AA81" s="41">
        <v>1</v>
      </c>
      <c r="AB81" s="123"/>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6"/>
      <c r="CS81" s="126"/>
      <c r="CT81" s="126"/>
      <c r="CU81" s="126"/>
      <c r="CV81" s="126"/>
      <c r="CW81" s="126"/>
      <c r="CX81" s="126"/>
      <c r="CY81" s="126"/>
      <c r="CZ81" s="126"/>
      <c r="DA81" s="126"/>
      <c r="DB81" s="126"/>
      <c r="DC81" s="126"/>
      <c r="DD81" s="126"/>
      <c r="DE81" s="126"/>
      <c r="DF81" s="126"/>
      <c r="DG81" s="126"/>
      <c r="DH81" s="126"/>
      <c r="DI81" s="126"/>
      <c r="DJ81" s="126"/>
      <c r="DK81" s="126"/>
      <c r="DL81" s="126"/>
      <c r="DM81" s="126"/>
      <c r="DN81" s="126"/>
      <c r="DO81" s="126"/>
      <c r="DP81" s="126"/>
      <c r="DQ81" s="126"/>
      <c r="DR81" s="126"/>
      <c r="DS81" s="126"/>
      <c r="DT81" s="126"/>
      <c r="DU81" s="126"/>
      <c r="DV81" s="126"/>
      <c r="DW81" s="126"/>
      <c r="DX81" s="126"/>
      <c r="DY81" s="126"/>
      <c r="DZ81" s="126"/>
      <c r="EA81" s="126"/>
      <c r="EB81" s="126"/>
      <c r="EC81" s="126"/>
      <c r="ED81" s="126"/>
      <c r="EE81" s="126"/>
      <c r="EF81" s="126"/>
      <c r="EG81" s="126"/>
      <c r="EH81" s="126"/>
      <c r="EI81" s="126"/>
      <c r="EJ81" s="126"/>
      <c r="EK81" s="126"/>
      <c r="EL81" s="126"/>
      <c r="EM81" s="126"/>
      <c r="EN81" s="126"/>
      <c r="EO81" s="126"/>
      <c r="EP81" s="126"/>
      <c r="EQ81" s="126"/>
      <c r="ER81" s="126"/>
      <c r="ES81" s="126"/>
      <c r="ET81" s="126"/>
      <c r="EU81" s="126"/>
      <c r="EV81" s="126"/>
      <c r="EW81" s="126"/>
      <c r="EX81" s="126"/>
      <c r="EY81" s="126"/>
      <c r="EZ81" s="126"/>
      <c r="FA81" s="126"/>
      <c r="FB81" s="126"/>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5"/>
    </row>
    <row r="82" spans="1:181" ht="30" customHeight="1">
      <c r="A82" s="550"/>
      <c r="B82" s="551"/>
      <c r="C82" s="552"/>
      <c r="D82" s="552"/>
      <c r="E82" s="552"/>
      <c r="F82" s="552"/>
      <c r="G82" s="552"/>
      <c r="H82" s="555"/>
      <c r="I82" s="555"/>
      <c r="J82" s="555"/>
      <c r="K82" s="555"/>
      <c r="L82" s="555"/>
      <c r="M82" s="555"/>
      <c r="N82" s="557"/>
      <c r="O82" s="558"/>
      <c r="P82" s="716"/>
      <c r="Q82" s="717"/>
      <c r="R82" s="87"/>
      <c r="AA82" s="41">
        <v>1</v>
      </c>
      <c r="AB82" s="123"/>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5"/>
    </row>
    <row r="83" spans="1:181" ht="30" customHeight="1">
      <c r="A83" s="550"/>
      <c r="B83" s="551"/>
      <c r="C83" s="552"/>
      <c r="D83" s="552"/>
      <c r="E83" s="552"/>
      <c r="F83" s="552"/>
      <c r="G83" s="552"/>
      <c r="H83" s="555"/>
      <c r="I83" s="555"/>
      <c r="J83" s="555"/>
      <c r="K83" s="555"/>
      <c r="L83" s="555"/>
      <c r="M83" s="555"/>
      <c r="N83" s="557"/>
      <c r="O83" s="558"/>
      <c r="P83" s="716"/>
      <c r="Q83" s="717"/>
      <c r="R83" s="87"/>
      <c r="AA83" s="41">
        <v>1</v>
      </c>
      <c r="AB83" s="123"/>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126"/>
      <c r="DQ83" s="126"/>
      <c r="DR83" s="126"/>
      <c r="DS83" s="126"/>
      <c r="DT83" s="126"/>
      <c r="DU83" s="126"/>
      <c r="DV83" s="126"/>
      <c r="DW83" s="126"/>
      <c r="DX83" s="126"/>
      <c r="DY83" s="126"/>
      <c r="DZ83" s="126"/>
      <c r="EA83" s="126"/>
      <c r="EB83" s="126"/>
      <c r="EC83" s="126"/>
      <c r="ED83" s="126"/>
      <c r="EE83" s="126"/>
      <c r="EF83" s="126"/>
      <c r="EG83" s="126"/>
      <c r="EH83" s="126"/>
      <c r="EI83" s="126"/>
      <c r="EJ83" s="126"/>
      <c r="EK83" s="126"/>
      <c r="EL83" s="126"/>
      <c r="EM83" s="126"/>
      <c r="EN83" s="126"/>
      <c r="EO83" s="126"/>
      <c r="EP83" s="126"/>
      <c r="EQ83" s="126"/>
      <c r="ER83" s="126"/>
      <c r="ES83" s="126"/>
      <c r="ET83" s="126"/>
      <c r="EU83" s="126"/>
      <c r="EV83" s="126"/>
      <c r="EW83" s="126"/>
      <c r="EX83" s="126"/>
      <c r="EY83" s="126"/>
      <c r="EZ83" s="126"/>
      <c r="FA83" s="126"/>
      <c r="FB83" s="126"/>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5"/>
    </row>
    <row r="84" spans="1:181" ht="30" customHeight="1">
      <c r="A84" s="550"/>
      <c r="B84" s="551"/>
      <c r="C84" s="552"/>
      <c r="D84" s="552"/>
      <c r="E84" s="552"/>
      <c r="F84" s="552"/>
      <c r="G84" s="552"/>
      <c r="H84" s="555"/>
      <c r="I84" s="555"/>
      <c r="J84" s="555"/>
      <c r="K84" s="555"/>
      <c r="L84" s="555"/>
      <c r="M84" s="555"/>
      <c r="N84" s="557"/>
      <c r="O84" s="558"/>
      <c r="P84" s="716"/>
      <c r="Q84" s="717"/>
      <c r="R84" s="87"/>
      <c r="AA84" s="41">
        <v>1</v>
      </c>
      <c r="AB84" s="123"/>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6"/>
      <c r="CS84" s="126"/>
      <c r="CT84" s="126"/>
      <c r="CU84" s="126"/>
      <c r="CV84" s="126"/>
      <c r="CW84" s="126"/>
      <c r="CX84" s="126"/>
      <c r="CY84" s="126"/>
      <c r="CZ84" s="126"/>
      <c r="DA84" s="126"/>
      <c r="DB84" s="126"/>
      <c r="DC84" s="126"/>
      <c r="DD84" s="126"/>
      <c r="DE84" s="126"/>
      <c r="DF84" s="126"/>
      <c r="DG84" s="126"/>
      <c r="DH84" s="126"/>
      <c r="DI84" s="126"/>
      <c r="DJ84" s="126"/>
      <c r="DK84" s="126"/>
      <c r="DL84" s="126"/>
      <c r="DM84" s="126"/>
      <c r="DN84" s="126"/>
      <c r="DO84" s="126"/>
      <c r="DP84" s="126"/>
      <c r="DQ84" s="126"/>
      <c r="DR84" s="126"/>
      <c r="DS84" s="126"/>
      <c r="DT84" s="126"/>
      <c r="DU84" s="126"/>
      <c r="DV84" s="126"/>
      <c r="DW84" s="126"/>
      <c r="DX84" s="126"/>
      <c r="DY84" s="126"/>
      <c r="DZ84" s="126"/>
      <c r="EA84" s="126"/>
      <c r="EB84" s="126"/>
      <c r="EC84" s="126"/>
      <c r="ED84" s="126"/>
      <c r="EE84" s="126"/>
      <c r="EF84" s="126"/>
      <c r="EG84" s="126"/>
      <c r="EH84" s="126"/>
      <c r="EI84" s="126"/>
      <c r="EJ84" s="126"/>
      <c r="EK84" s="126"/>
      <c r="EL84" s="126"/>
      <c r="EM84" s="126"/>
      <c r="EN84" s="126"/>
      <c r="EO84" s="126"/>
      <c r="EP84" s="126"/>
      <c r="EQ84" s="126"/>
      <c r="ER84" s="126"/>
      <c r="ES84" s="126"/>
      <c r="ET84" s="126"/>
      <c r="EU84" s="126"/>
      <c r="EV84" s="126"/>
      <c r="EW84" s="126"/>
      <c r="EX84" s="126"/>
      <c r="EY84" s="126"/>
      <c r="EZ84" s="126"/>
      <c r="FA84" s="126"/>
      <c r="FB84" s="126"/>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5"/>
    </row>
    <row r="85" spans="1:181" ht="30" customHeight="1">
      <c r="A85" s="550"/>
      <c r="B85" s="551"/>
      <c r="C85" s="552"/>
      <c r="D85" s="552"/>
      <c r="E85" s="552"/>
      <c r="F85" s="552"/>
      <c r="G85" s="552"/>
      <c r="H85" s="555"/>
      <c r="I85" s="555"/>
      <c r="J85" s="555"/>
      <c r="K85" s="555"/>
      <c r="L85" s="555"/>
      <c r="M85" s="555"/>
      <c r="N85" s="557"/>
      <c r="O85" s="558"/>
      <c r="P85" s="716"/>
      <c r="Q85" s="717"/>
      <c r="R85" s="87"/>
      <c r="AA85" s="41">
        <v>1</v>
      </c>
      <c r="AB85" s="123"/>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6"/>
      <c r="CS85" s="126"/>
      <c r="CT85" s="126"/>
      <c r="CU85" s="126"/>
      <c r="CV85" s="126"/>
      <c r="CW85" s="126"/>
      <c r="CX85" s="126"/>
      <c r="CY85" s="126"/>
      <c r="CZ85" s="126"/>
      <c r="DA85" s="126"/>
      <c r="DB85" s="126"/>
      <c r="DC85" s="126"/>
      <c r="DD85" s="126"/>
      <c r="DE85" s="126"/>
      <c r="DF85" s="126"/>
      <c r="DG85" s="126"/>
      <c r="DH85" s="126"/>
      <c r="DI85" s="126"/>
      <c r="DJ85" s="126"/>
      <c r="DK85" s="126"/>
      <c r="DL85" s="126"/>
      <c r="DM85" s="126"/>
      <c r="DN85" s="126"/>
      <c r="DO85" s="126"/>
      <c r="DP85" s="126"/>
      <c r="DQ85" s="126"/>
      <c r="DR85" s="126"/>
      <c r="DS85" s="126"/>
      <c r="DT85" s="126"/>
      <c r="DU85" s="126"/>
      <c r="DV85" s="126"/>
      <c r="DW85" s="126"/>
      <c r="DX85" s="126"/>
      <c r="DY85" s="126"/>
      <c r="DZ85" s="126"/>
      <c r="EA85" s="126"/>
      <c r="EB85" s="126"/>
      <c r="EC85" s="126"/>
      <c r="ED85" s="126"/>
      <c r="EE85" s="126"/>
      <c r="EF85" s="126"/>
      <c r="EG85" s="126"/>
      <c r="EH85" s="126"/>
      <c r="EI85" s="126"/>
      <c r="EJ85" s="126"/>
      <c r="EK85" s="126"/>
      <c r="EL85" s="126"/>
      <c r="EM85" s="126"/>
      <c r="EN85" s="126"/>
      <c r="EO85" s="126"/>
      <c r="EP85" s="126"/>
      <c r="EQ85" s="126"/>
      <c r="ER85" s="126"/>
      <c r="ES85" s="126"/>
      <c r="ET85" s="126"/>
      <c r="EU85" s="126"/>
      <c r="EV85" s="126"/>
      <c r="EW85" s="126"/>
      <c r="EX85" s="126"/>
      <c r="EY85" s="126"/>
      <c r="EZ85" s="126"/>
      <c r="FA85" s="126"/>
      <c r="FB85" s="126"/>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5"/>
    </row>
    <row r="86" spans="1:181" ht="30" customHeight="1">
      <c r="A86" s="550"/>
      <c r="B86" s="551"/>
      <c r="C86" s="552"/>
      <c r="D86" s="552"/>
      <c r="E86" s="552"/>
      <c r="F86" s="552"/>
      <c r="G86" s="552"/>
      <c r="H86" s="555"/>
      <c r="I86" s="555"/>
      <c r="J86" s="555"/>
      <c r="K86" s="555"/>
      <c r="L86" s="555"/>
      <c r="M86" s="555"/>
      <c r="N86" s="557"/>
      <c r="O86" s="558"/>
      <c r="P86" s="716"/>
      <c r="Q86" s="717"/>
      <c r="R86" s="87"/>
      <c r="U86" s="63"/>
      <c r="AA86" s="41">
        <v>1</v>
      </c>
      <c r="AB86" s="123"/>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c r="EO86" s="126"/>
      <c r="EP86" s="126"/>
      <c r="EQ86" s="126"/>
      <c r="ER86" s="126"/>
      <c r="ES86" s="126"/>
      <c r="ET86" s="126"/>
      <c r="EU86" s="126"/>
      <c r="EV86" s="126"/>
      <c r="EW86" s="126"/>
      <c r="EX86" s="126"/>
      <c r="EY86" s="126"/>
      <c r="EZ86" s="126"/>
      <c r="FA86" s="126"/>
      <c r="FB86" s="126"/>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5"/>
    </row>
    <row r="87" spans="1:181" ht="34.5" customHeight="1">
      <c r="A87" s="227" t="s">
        <v>450</v>
      </c>
      <c r="B87" s="89"/>
      <c r="C87" s="89"/>
      <c r="D87" s="89"/>
      <c r="E87" s="89"/>
      <c r="F87" s="89"/>
      <c r="G87" s="89"/>
      <c r="H87" s="89"/>
      <c r="I87" s="89"/>
      <c r="J87" s="61"/>
      <c r="K87" s="61"/>
      <c r="L87" s="61"/>
      <c r="M87" s="61"/>
      <c r="N87" s="61"/>
      <c r="O87" s="61"/>
      <c r="P87" s="814" t="s">
        <v>970</v>
      </c>
      <c r="Q87" s="814"/>
      <c r="R87" s="63"/>
      <c r="AA87" s="123"/>
      <c r="AB87" s="123"/>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6"/>
      <c r="CS87" s="126"/>
      <c r="CT87" s="126"/>
      <c r="CU87" s="126"/>
      <c r="CV87" s="126"/>
      <c r="CW87" s="126"/>
      <c r="CX87" s="126"/>
      <c r="CY87" s="126"/>
      <c r="CZ87" s="126"/>
      <c r="DA87" s="126"/>
      <c r="DB87" s="126"/>
      <c r="DC87" s="126"/>
      <c r="DD87" s="126"/>
      <c r="DE87" s="126"/>
      <c r="DF87" s="126"/>
      <c r="DG87" s="126"/>
      <c r="DH87" s="126"/>
      <c r="DI87" s="126"/>
      <c r="DJ87" s="126"/>
      <c r="DK87" s="126"/>
      <c r="DL87" s="126"/>
      <c r="DM87" s="126"/>
      <c r="DN87" s="126"/>
      <c r="DO87" s="126"/>
      <c r="DP87" s="126"/>
      <c r="DQ87" s="126"/>
      <c r="DR87" s="126"/>
      <c r="DS87" s="126"/>
      <c r="DT87" s="126"/>
      <c r="DU87" s="126"/>
      <c r="DV87" s="126"/>
      <c r="DW87" s="126"/>
      <c r="DX87" s="126"/>
      <c r="DY87" s="126"/>
      <c r="DZ87" s="126"/>
      <c r="EA87" s="126"/>
      <c r="EB87" s="126"/>
      <c r="EC87" s="126"/>
      <c r="ED87" s="126"/>
      <c r="EE87" s="126"/>
      <c r="EF87" s="126"/>
      <c r="EG87" s="126"/>
      <c r="EH87" s="126"/>
      <c r="EI87" s="126"/>
      <c r="EJ87" s="126"/>
      <c r="EK87" s="126"/>
      <c r="EL87" s="126"/>
      <c r="EM87" s="126"/>
      <c r="EN87" s="126"/>
      <c r="EO87" s="126"/>
      <c r="EP87" s="126"/>
      <c r="EQ87" s="126"/>
      <c r="ER87" s="126"/>
      <c r="ES87" s="126"/>
      <c r="ET87" s="126"/>
      <c r="EU87" s="126"/>
      <c r="EV87" s="126"/>
      <c r="EW87" s="126"/>
      <c r="EX87" s="126"/>
      <c r="EY87" s="126"/>
      <c r="EZ87" s="126"/>
      <c r="FA87" s="126"/>
      <c r="FB87" s="126"/>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5"/>
    </row>
    <row r="88" spans="1:181" ht="9" customHeight="1">
      <c r="A88" s="88"/>
      <c r="B88" s="89"/>
      <c r="C88" s="89"/>
      <c r="D88" s="89"/>
      <c r="E88" s="89"/>
      <c r="F88" s="89"/>
      <c r="G88" s="89"/>
      <c r="H88" s="89"/>
      <c r="I88" s="89"/>
      <c r="J88" s="61"/>
      <c r="K88" s="61"/>
      <c r="L88" s="61"/>
      <c r="M88" s="61"/>
      <c r="N88" s="61"/>
      <c r="O88" s="61"/>
      <c r="P88" s="61"/>
      <c r="Q88" s="61"/>
      <c r="R88" s="63"/>
      <c r="AA88" s="123"/>
      <c r="AB88" s="123"/>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6"/>
      <c r="ED88" s="126"/>
      <c r="EE88" s="126"/>
      <c r="EF88" s="126"/>
      <c r="EG88" s="126"/>
      <c r="EH88" s="126"/>
      <c r="EI88" s="126"/>
      <c r="EJ88" s="126"/>
      <c r="EK88" s="126"/>
      <c r="EL88" s="126"/>
      <c r="EM88" s="126"/>
      <c r="EN88" s="126"/>
      <c r="EO88" s="126"/>
      <c r="EP88" s="126"/>
      <c r="EQ88" s="126"/>
      <c r="ER88" s="126"/>
      <c r="ES88" s="126"/>
      <c r="ET88" s="126"/>
      <c r="EU88" s="126"/>
      <c r="EV88" s="126"/>
      <c r="EW88" s="126"/>
      <c r="EX88" s="126"/>
      <c r="EY88" s="126"/>
      <c r="EZ88" s="126"/>
      <c r="FA88" s="126"/>
      <c r="FB88" s="126"/>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5"/>
    </row>
    <row r="89" spans="1:181" ht="30" customHeight="1">
      <c r="A89" s="594" t="s">
        <v>53</v>
      </c>
      <c r="B89" s="594"/>
      <c r="C89" s="594"/>
      <c r="D89" s="90" t="s">
        <v>971</v>
      </c>
      <c r="E89" s="103"/>
      <c r="F89" s="103"/>
      <c r="G89" s="103"/>
      <c r="H89" s="103"/>
      <c r="I89" s="103"/>
      <c r="J89" s="103"/>
      <c r="K89" s="103"/>
      <c r="L89" s="103"/>
      <c r="M89" s="103"/>
      <c r="N89" s="103"/>
      <c r="O89" s="103"/>
      <c r="P89" s="103"/>
      <c r="R89" s="61"/>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c r="DY89" s="126"/>
      <c r="DZ89" s="126"/>
      <c r="EA89" s="126"/>
      <c r="EB89" s="126"/>
      <c r="EC89" s="126"/>
      <c r="ED89" s="126"/>
      <c r="EE89" s="126"/>
      <c r="EF89" s="126"/>
      <c r="EG89" s="126"/>
      <c r="EH89" s="126"/>
      <c r="EI89" s="126"/>
      <c r="EJ89" s="126"/>
      <c r="EK89" s="126"/>
      <c r="EL89" s="126"/>
      <c r="EM89" s="126"/>
      <c r="EN89" s="126"/>
      <c r="EO89" s="126"/>
      <c r="EP89" s="126"/>
      <c r="EQ89" s="126"/>
      <c r="ER89" s="126"/>
      <c r="ES89" s="126"/>
      <c r="ET89" s="126"/>
      <c r="EU89" s="126"/>
      <c r="EV89" s="126"/>
      <c r="EW89" s="126"/>
      <c r="EX89" s="126"/>
      <c r="EY89" s="126"/>
      <c r="EZ89" s="126"/>
      <c r="FA89" s="126"/>
      <c r="FB89" s="126"/>
      <c r="FC89" s="120"/>
      <c r="FD89" s="120"/>
      <c r="FE89" s="120"/>
      <c r="FF89" s="120"/>
      <c r="FG89" s="120"/>
      <c r="FH89" s="120"/>
      <c r="FI89" s="120"/>
      <c r="FJ89" s="120"/>
      <c r="FK89" s="120"/>
      <c r="FL89" s="120"/>
      <c r="FM89" s="120"/>
      <c r="FN89" s="120"/>
      <c r="FO89" s="120"/>
      <c r="FP89" s="120"/>
      <c r="FQ89" s="120"/>
      <c r="FR89" s="120"/>
      <c r="FS89" s="120"/>
      <c r="FT89" s="120"/>
      <c r="FU89" s="120"/>
      <c r="FV89" s="120"/>
      <c r="FW89" s="120"/>
      <c r="FX89" s="120"/>
      <c r="FY89" s="125"/>
    </row>
    <row r="90" spans="1:181" ht="14.25" customHeight="1">
      <c r="A90" s="375" t="s">
        <v>974</v>
      </c>
      <c r="B90" s="90"/>
      <c r="C90" s="90"/>
      <c r="D90" s="90"/>
      <c r="E90" s="103"/>
      <c r="F90" s="103"/>
      <c r="G90" s="103"/>
      <c r="H90" s="103"/>
      <c r="I90" s="103"/>
      <c r="J90" s="103"/>
      <c r="K90" s="103"/>
      <c r="M90" s="483"/>
      <c r="N90" s="483"/>
      <c r="O90" s="483"/>
      <c r="R90" s="61"/>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6"/>
      <c r="CS90" s="126"/>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26"/>
      <c r="EX90" s="126"/>
      <c r="EY90" s="126"/>
      <c r="EZ90" s="126"/>
      <c r="FA90" s="126"/>
      <c r="FB90" s="126"/>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5"/>
    </row>
    <row r="91" spans="1:181" ht="15.75" customHeight="1">
      <c r="B91" s="61"/>
      <c r="C91" s="395" t="s">
        <v>791</v>
      </c>
      <c r="D91" s="61"/>
      <c r="E91" s="61"/>
      <c r="F91" s="61"/>
      <c r="G91" s="61"/>
      <c r="H91" s="61"/>
      <c r="I91" s="61"/>
      <c r="J91" s="91"/>
      <c r="K91" s="61"/>
      <c r="L91" s="484" t="s">
        <v>945</v>
      </c>
      <c r="M91" s="483"/>
      <c r="N91" s="483"/>
      <c r="O91" s="483"/>
      <c r="R91" s="62"/>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6"/>
      <c r="CS91" s="126"/>
      <c r="CT91" s="126"/>
      <c r="CU91" s="126"/>
      <c r="CV91" s="126"/>
      <c r="CW91" s="126"/>
      <c r="CX91" s="126"/>
      <c r="CY91" s="126"/>
      <c r="CZ91" s="126"/>
      <c r="DA91" s="126"/>
      <c r="DB91" s="126"/>
      <c r="DC91" s="126"/>
      <c r="DD91" s="126"/>
      <c r="DE91" s="126"/>
      <c r="DF91" s="126"/>
      <c r="DG91" s="126"/>
      <c r="DH91" s="126"/>
      <c r="DI91" s="126"/>
      <c r="DJ91" s="126"/>
      <c r="DK91" s="126"/>
      <c r="DL91" s="126"/>
      <c r="DM91" s="126"/>
      <c r="DN91" s="126"/>
      <c r="DO91" s="126"/>
      <c r="DP91" s="126"/>
      <c r="DQ91" s="126"/>
      <c r="DR91" s="126"/>
      <c r="DS91" s="126"/>
      <c r="DT91" s="126"/>
      <c r="DU91" s="126"/>
      <c r="DV91" s="126"/>
      <c r="DW91" s="126"/>
      <c r="DX91" s="126"/>
      <c r="DY91" s="126"/>
      <c r="DZ91" s="126"/>
      <c r="EA91" s="126"/>
      <c r="EB91" s="126"/>
      <c r="EC91" s="126"/>
      <c r="ED91" s="126"/>
      <c r="EE91" s="126"/>
      <c r="EF91" s="126"/>
      <c r="EG91" s="126"/>
      <c r="EH91" s="126"/>
      <c r="EI91" s="126"/>
      <c r="EJ91" s="126"/>
      <c r="EK91" s="126"/>
      <c r="EL91" s="126"/>
      <c r="EM91" s="126"/>
      <c r="EN91" s="126"/>
      <c r="EO91" s="126"/>
      <c r="EP91" s="126"/>
      <c r="EQ91" s="126"/>
      <c r="ER91" s="126"/>
      <c r="ES91" s="126"/>
      <c r="ET91" s="126"/>
      <c r="EU91" s="126"/>
      <c r="EV91" s="126"/>
      <c r="EW91" s="126"/>
      <c r="EX91" s="126"/>
      <c r="EY91" s="126"/>
      <c r="EZ91" s="126"/>
      <c r="FA91" s="126"/>
      <c r="FB91" s="126"/>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5"/>
    </row>
    <row r="92" spans="1:181" ht="20.25" customHeight="1">
      <c r="A92" s="547" t="s">
        <v>765</v>
      </c>
      <c r="B92" s="548"/>
      <c r="C92" s="548" t="s">
        <v>6</v>
      </c>
      <c r="D92" s="548"/>
      <c r="E92" s="548"/>
      <c r="F92" s="548"/>
      <c r="G92" s="548"/>
      <c r="H92" s="548"/>
      <c r="I92" s="548" t="s">
        <v>769</v>
      </c>
      <c r="J92" s="548"/>
      <c r="K92" s="548"/>
      <c r="L92" s="559" t="s">
        <v>767</v>
      </c>
      <c r="M92" s="559"/>
      <c r="N92" s="559" t="s">
        <v>768</v>
      </c>
      <c r="O92" s="559"/>
      <c r="P92" s="554" t="s">
        <v>49</v>
      </c>
      <c r="Q92" s="718"/>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6"/>
      <c r="CS92" s="126"/>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c r="EO92" s="126"/>
      <c r="EP92" s="126"/>
      <c r="EQ92" s="126"/>
      <c r="ER92" s="126"/>
      <c r="ES92" s="126"/>
      <c r="ET92" s="126"/>
      <c r="EU92" s="126"/>
      <c r="EV92" s="126"/>
      <c r="EW92" s="126"/>
      <c r="EX92" s="126"/>
      <c r="EY92" s="126"/>
      <c r="EZ92" s="126"/>
      <c r="FA92" s="126"/>
      <c r="FB92" s="126"/>
      <c r="FC92" s="120"/>
      <c r="FD92" s="120"/>
      <c r="FE92" s="120"/>
      <c r="FF92" s="120"/>
      <c r="FG92" s="120"/>
      <c r="FH92" s="120"/>
      <c r="FI92" s="120"/>
      <c r="FJ92" s="120"/>
      <c r="FK92" s="120"/>
      <c r="FL92" s="120"/>
      <c r="FM92" s="120"/>
      <c r="FN92" s="120"/>
      <c r="FO92" s="120"/>
      <c r="FP92" s="120"/>
      <c r="FQ92" s="120"/>
      <c r="FR92" s="120"/>
      <c r="FS92" s="120"/>
      <c r="FT92" s="120"/>
      <c r="FU92" s="120"/>
      <c r="FV92" s="120"/>
      <c r="FW92" s="120"/>
      <c r="FX92" s="120"/>
      <c r="FY92" s="125"/>
    </row>
    <row r="93" spans="1:181" ht="20.25" customHeight="1">
      <c r="A93" s="547"/>
      <c r="B93" s="548"/>
      <c r="C93" s="548"/>
      <c r="D93" s="548"/>
      <c r="E93" s="548"/>
      <c r="F93" s="548"/>
      <c r="G93" s="548"/>
      <c r="H93" s="548"/>
      <c r="I93" s="548"/>
      <c r="J93" s="548"/>
      <c r="K93" s="548"/>
      <c r="L93" s="559"/>
      <c r="M93" s="559"/>
      <c r="N93" s="559"/>
      <c r="O93" s="559"/>
      <c r="P93" s="554"/>
      <c r="Q93" s="718"/>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c r="DY93" s="126"/>
      <c r="DZ93" s="126"/>
      <c r="EA93" s="126"/>
      <c r="EB93" s="126"/>
      <c r="EC93" s="126"/>
      <c r="ED93" s="126"/>
      <c r="EE93" s="126"/>
      <c r="EF93" s="126"/>
      <c r="EG93" s="126"/>
      <c r="EH93" s="126"/>
      <c r="EI93" s="126"/>
      <c r="EJ93" s="126"/>
      <c r="EK93" s="126"/>
      <c r="EL93" s="126"/>
      <c r="EM93" s="126"/>
      <c r="EN93" s="126"/>
      <c r="EO93" s="126"/>
      <c r="EP93" s="126"/>
      <c r="EQ93" s="126"/>
      <c r="ER93" s="126"/>
      <c r="ES93" s="126"/>
      <c r="ET93" s="126"/>
      <c r="EU93" s="126"/>
      <c r="EV93" s="126"/>
      <c r="EW93" s="126"/>
      <c r="EX93" s="126"/>
      <c r="EY93" s="126"/>
      <c r="EZ93" s="126"/>
      <c r="FA93" s="126"/>
      <c r="FB93" s="126"/>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5"/>
    </row>
    <row r="94" spans="1:181" ht="45" customHeight="1">
      <c r="A94" s="708" t="s">
        <v>883</v>
      </c>
      <c r="B94" s="709"/>
      <c r="C94" s="710" t="s">
        <v>887</v>
      </c>
      <c r="D94" s="710"/>
      <c r="E94" s="710"/>
      <c r="F94" s="710"/>
      <c r="G94" s="710"/>
      <c r="H94" s="710"/>
      <c r="I94" s="711" t="s">
        <v>882</v>
      </c>
      <c r="J94" s="711"/>
      <c r="K94" s="711"/>
      <c r="L94" s="712">
        <v>44743</v>
      </c>
      <c r="M94" s="712"/>
      <c r="N94" s="712">
        <v>44901</v>
      </c>
      <c r="O94" s="712"/>
      <c r="P94" s="815">
        <v>25000</v>
      </c>
      <c r="Q94" s="816"/>
      <c r="R94" s="31" t="s">
        <v>881</v>
      </c>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c r="EO94" s="126"/>
      <c r="EP94" s="126"/>
      <c r="EQ94" s="126"/>
      <c r="ER94" s="126"/>
      <c r="ES94" s="126"/>
      <c r="ET94" s="126"/>
      <c r="EU94" s="126"/>
      <c r="EV94" s="126"/>
      <c r="EW94" s="126"/>
      <c r="EX94" s="126"/>
      <c r="EY94" s="126"/>
      <c r="EZ94" s="126"/>
      <c r="FA94" s="126"/>
      <c r="FB94" s="126"/>
      <c r="FC94" s="120"/>
      <c r="FD94" s="120"/>
      <c r="FE94" s="120"/>
      <c r="FF94" s="120"/>
      <c r="FG94" s="120"/>
      <c r="FH94" s="120"/>
      <c r="FI94" s="120"/>
      <c r="FJ94" s="120"/>
      <c r="FK94" s="120"/>
      <c r="FL94" s="120"/>
      <c r="FM94" s="120"/>
      <c r="FN94" s="120"/>
      <c r="FO94" s="120"/>
      <c r="FP94" s="120"/>
      <c r="FQ94" s="120"/>
      <c r="FR94" s="120"/>
      <c r="FS94" s="120"/>
      <c r="FT94" s="120"/>
      <c r="FU94" s="120"/>
      <c r="FV94" s="120"/>
      <c r="FW94" s="120"/>
      <c r="FX94" s="120"/>
      <c r="FY94" s="125"/>
    </row>
    <row r="95" spans="1:181" ht="49.5" customHeight="1">
      <c r="A95" s="701"/>
      <c r="B95" s="515"/>
      <c r="C95" s="518"/>
      <c r="D95" s="518"/>
      <c r="E95" s="518"/>
      <c r="F95" s="518"/>
      <c r="G95" s="518"/>
      <c r="H95" s="518"/>
      <c r="I95" s="515"/>
      <c r="J95" s="515"/>
      <c r="K95" s="515"/>
      <c r="L95" s="519"/>
      <c r="M95" s="519"/>
      <c r="N95" s="519"/>
      <c r="O95" s="519"/>
      <c r="P95" s="513"/>
      <c r="Q95" s="514"/>
      <c r="R95" s="381" t="s">
        <v>779</v>
      </c>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6"/>
      <c r="CS95" s="126"/>
      <c r="CT95" s="126"/>
      <c r="CU95" s="126"/>
      <c r="CV95" s="126"/>
      <c r="CW95" s="126"/>
      <c r="CX95" s="126"/>
      <c r="CY95" s="126"/>
      <c r="CZ95" s="126"/>
      <c r="DA95" s="126"/>
      <c r="DB95" s="126"/>
      <c r="DC95" s="126"/>
      <c r="DD95" s="126"/>
      <c r="DE95" s="126"/>
      <c r="DF95" s="126"/>
      <c r="DG95" s="126"/>
      <c r="DH95" s="126"/>
      <c r="DI95" s="126"/>
      <c r="DJ95" s="126"/>
      <c r="DK95" s="126"/>
      <c r="DL95" s="126"/>
      <c r="DM95" s="126"/>
      <c r="DN95" s="126"/>
      <c r="DO95" s="126"/>
      <c r="DP95" s="126"/>
      <c r="DQ95" s="126"/>
      <c r="DR95" s="126"/>
      <c r="DS95" s="126"/>
      <c r="DT95" s="126"/>
      <c r="DU95" s="126"/>
      <c r="DV95" s="126"/>
      <c r="DW95" s="126"/>
      <c r="DX95" s="126"/>
      <c r="DY95" s="126"/>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0"/>
      <c r="FD95" s="120"/>
      <c r="FE95" s="120"/>
      <c r="FF95" s="120"/>
      <c r="FG95" s="120"/>
      <c r="FH95" s="120"/>
      <c r="FI95" s="120"/>
      <c r="FJ95" s="120"/>
      <c r="FK95" s="120"/>
      <c r="FL95" s="120"/>
      <c r="FM95" s="120"/>
      <c r="FN95" s="120"/>
      <c r="FO95" s="120"/>
      <c r="FP95" s="120"/>
      <c r="FQ95" s="120"/>
      <c r="FR95" s="120"/>
      <c r="FS95" s="120"/>
      <c r="FT95" s="120"/>
      <c r="FU95" s="120"/>
      <c r="FV95" s="120"/>
      <c r="FW95" s="120"/>
      <c r="FX95" s="120"/>
      <c r="FY95" s="125"/>
    </row>
    <row r="96" spans="1:181" ht="49.5" customHeight="1">
      <c r="A96" s="516"/>
      <c r="B96" s="517"/>
      <c r="C96" s="518"/>
      <c r="D96" s="518"/>
      <c r="E96" s="518"/>
      <c r="F96" s="518"/>
      <c r="G96" s="518"/>
      <c r="H96" s="518"/>
      <c r="I96" s="515"/>
      <c r="J96" s="515"/>
      <c r="K96" s="515"/>
      <c r="L96" s="519"/>
      <c r="M96" s="519"/>
      <c r="N96" s="519"/>
      <c r="O96" s="519"/>
      <c r="P96" s="513"/>
      <c r="Q96" s="514"/>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126"/>
      <c r="EP96" s="126"/>
      <c r="EQ96" s="126"/>
      <c r="ER96" s="126"/>
      <c r="ES96" s="126"/>
      <c r="ET96" s="126"/>
      <c r="EU96" s="126"/>
      <c r="EV96" s="126"/>
      <c r="EW96" s="126"/>
      <c r="EX96" s="126"/>
      <c r="EY96" s="126"/>
      <c r="EZ96" s="126"/>
      <c r="FA96" s="126"/>
      <c r="FB96" s="126"/>
      <c r="FC96" s="120"/>
      <c r="FD96" s="120"/>
      <c r="FE96" s="120"/>
      <c r="FF96" s="120"/>
      <c r="FG96" s="120"/>
      <c r="FH96" s="120"/>
      <c r="FI96" s="120"/>
      <c r="FJ96" s="120"/>
      <c r="FK96" s="120"/>
      <c r="FL96" s="120"/>
      <c r="FM96" s="120"/>
      <c r="FN96" s="120"/>
      <c r="FO96" s="120"/>
      <c r="FP96" s="120"/>
      <c r="FQ96" s="120"/>
      <c r="FR96" s="120"/>
      <c r="FS96" s="120"/>
      <c r="FT96" s="120"/>
      <c r="FU96" s="120"/>
      <c r="FV96" s="120"/>
      <c r="FW96" s="120"/>
      <c r="FX96" s="120"/>
      <c r="FY96" s="125"/>
    </row>
    <row r="97" spans="1:181" ht="49.5" customHeight="1">
      <c r="A97" s="516"/>
      <c r="B97" s="517"/>
      <c r="C97" s="518"/>
      <c r="D97" s="518"/>
      <c r="E97" s="518"/>
      <c r="F97" s="518"/>
      <c r="G97" s="518"/>
      <c r="H97" s="518"/>
      <c r="I97" s="515"/>
      <c r="J97" s="515"/>
      <c r="K97" s="515"/>
      <c r="L97" s="519"/>
      <c r="M97" s="519"/>
      <c r="N97" s="519"/>
      <c r="O97" s="519"/>
      <c r="P97" s="513"/>
      <c r="Q97" s="514"/>
      <c r="S97" s="376"/>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6"/>
      <c r="CS97" s="126"/>
      <c r="CT97" s="126"/>
      <c r="CU97" s="126"/>
      <c r="CV97" s="126"/>
      <c r="CW97" s="126"/>
      <c r="CX97" s="126"/>
      <c r="CY97" s="126"/>
      <c r="CZ97" s="126"/>
      <c r="DA97" s="126"/>
      <c r="DB97" s="126"/>
      <c r="DC97" s="126"/>
      <c r="DD97" s="126"/>
      <c r="DE97" s="126"/>
      <c r="DF97" s="126"/>
      <c r="DG97" s="126"/>
      <c r="DH97" s="126"/>
      <c r="DI97" s="126"/>
      <c r="DJ97" s="126"/>
      <c r="DK97" s="126"/>
      <c r="DL97" s="126"/>
      <c r="DM97" s="126"/>
      <c r="DN97" s="126"/>
      <c r="DO97" s="126"/>
      <c r="DP97" s="126"/>
      <c r="DQ97" s="126"/>
      <c r="DR97" s="126"/>
      <c r="DS97" s="126"/>
      <c r="DT97" s="126"/>
      <c r="DU97" s="126"/>
      <c r="DV97" s="126"/>
      <c r="DW97" s="126"/>
      <c r="DX97" s="126"/>
      <c r="DY97" s="126"/>
      <c r="DZ97" s="126"/>
      <c r="EA97" s="126"/>
      <c r="EB97" s="126"/>
      <c r="EC97" s="126"/>
      <c r="ED97" s="126"/>
      <c r="EE97" s="126"/>
      <c r="EF97" s="126"/>
      <c r="EG97" s="126"/>
      <c r="EH97" s="126"/>
      <c r="EI97" s="126"/>
      <c r="EJ97" s="126"/>
      <c r="EK97" s="126"/>
      <c r="EL97" s="126"/>
      <c r="EM97" s="126"/>
      <c r="EN97" s="126"/>
      <c r="EO97" s="126"/>
      <c r="EP97" s="126"/>
      <c r="EQ97" s="126"/>
      <c r="ER97" s="126"/>
      <c r="ES97" s="126"/>
      <c r="ET97" s="126"/>
      <c r="EU97" s="126"/>
      <c r="EV97" s="126"/>
      <c r="EW97" s="126"/>
      <c r="EX97" s="126"/>
      <c r="EY97" s="126"/>
      <c r="EZ97" s="126"/>
      <c r="FA97" s="126"/>
      <c r="FB97" s="126"/>
      <c r="FC97" s="120"/>
      <c r="FD97" s="120"/>
      <c r="FE97" s="120"/>
      <c r="FF97" s="120"/>
      <c r="FG97" s="120"/>
      <c r="FH97" s="120"/>
      <c r="FI97" s="120"/>
      <c r="FJ97" s="120"/>
      <c r="FK97" s="120"/>
      <c r="FL97" s="120"/>
      <c r="FM97" s="120"/>
      <c r="FN97" s="120"/>
      <c r="FO97" s="120"/>
      <c r="FP97" s="120"/>
      <c r="FQ97" s="120"/>
      <c r="FR97" s="120"/>
      <c r="FS97" s="120"/>
      <c r="FT97" s="120"/>
      <c r="FU97" s="120"/>
      <c r="FV97" s="120"/>
      <c r="FW97" s="120"/>
      <c r="FX97" s="120"/>
      <c r="FY97" s="125"/>
    </row>
    <row r="98" spans="1:181" ht="49.5" customHeight="1">
      <c r="A98" s="516"/>
      <c r="B98" s="517"/>
      <c r="C98" s="518"/>
      <c r="D98" s="518"/>
      <c r="E98" s="518"/>
      <c r="F98" s="518"/>
      <c r="G98" s="518"/>
      <c r="H98" s="518"/>
      <c r="I98" s="515"/>
      <c r="J98" s="515"/>
      <c r="K98" s="515"/>
      <c r="L98" s="519"/>
      <c r="M98" s="519"/>
      <c r="N98" s="519"/>
      <c r="O98" s="519"/>
      <c r="P98" s="513"/>
      <c r="Q98" s="514"/>
      <c r="R98" s="376"/>
      <c r="S98" s="376"/>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6"/>
      <c r="CS98" s="126"/>
      <c r="CT98" s="126"/>
      <c r="CU98" s="126"/>
      <c r="CV98" s="126"/>
      <c r="CW98" s="126"/>
      <c r="CX98" s="126"/>
      <c r="CY98" s="126"/>
      <c r="CZ98" s="126"/>
      <c r="DA98" s="126"/>
      <c r="DB98" s="126"/>
      <c r="DC98" s="126"/>
      <c r="DD98" s="126"/>
      <c r="DE98" s="126"/>
      <c r="DF98" s="126"/>
      <c r="DG98" s="126"/>
      <c r="DH98" s="126"/>
      <c r="DI98" s="126"/>
      <c r="DJ98" s="126"/>
      <c r="DK98" s="126"/>
      <c r="DL98" s="126"/>
      <c r="DM98" s="126"/>
      <c r="DN98" s="126"/>
      <c r="DO98" s="126"/>
      <c r="DP98" s="126"/>
      <c r="DQ98" s="126"/>
      <c r="DR98" s="126"/>
      <c r="DS98" s="126"/>
      <c r="DT98" s="126"/>
      <c r="DU98" s="126"/>
      <c r="DV98" s="126"/>
      <c r="DW98" s="126"/>
      <c r="DX98" s="126"/>
      <c r="DY98" s="126"/>
      <c r="DZ98" s="126"/>
      <c r="EA98" s="126"/>
      <c r="EB98" s="126"/>
      <c r="EC98" s="126"/>
      <c r="ED98" s="126"/>
      <c r="EE98" s="126"/>
      <c r="EF98" s="126"/>
      <c r="EG98" s="126"/>
      <c r="EH98" s="126"/>
      <c r="EI98" s="126"/>
      <c r="EJ98" s="126"/>
      <c r="EK98" s="126"/>
      <c r="EL98" s="126"/>
      <c r="EM98" s="126"/>
      <c r="EN98" s="126"/>
      <c r="EO98" s="126"/>
      <c r="EP98" s="126"/>
      <c r="EQ98" s="126"/>
      <c r="ER98" s="126"/>
      <c r="ES98" s="126"/>
      <c r="ET98" s="126"/>
      <c r="EU98" s="126"/>
      <c r="EV98" s="126"/>
      <c r="EW98" s="126"/>
      <c r="EX98" s="126"/>
      <c r="EY98" s="126"/>
      <c r="EZ98" s="126"/>
      <c r="FA98" s="126"/>
      <c r="FB98" s="126"/>
      <c r="FC98" s="120"/>
      <c r="FD98" s="120"/>
      <c r="FE98" s="120"/>
      <c r="FF98" s="120"/>
      <c r="FG98" s="120"/>
      <c r="FH98" s="120"/>
      <c r="FI98" s="120"/>
      <c r="FJ98" s="120"/>
      <c r="FK98" s="120"/>
      <c r="FL98" s="120"/>
      <c r="FM98" s="120"/>
      <c r="FN98" s="120"/>
      <c r="FO98" s="120"/>
      <c r="FP98" s="120"/>
      <c r="FQ98" s="120"/>
      <c r="FR98" s="120"/>
      <c r="FS98" s="120"/>
      <c r="FT98" s="120"/>
      <c r="FU98" s="120"/>
      <c r="FV98" s="120"/>
      <c r="FW98" s="120"/>
      <c r="FX98" s="120"/>
      <c r="FY98" s="125"/>
    </row>
    <row r="99" spans="1:181" ht="49.5" customHeight="1">
      <c r="A99" s="516"/>
      <c r="B99" s="517"/>
      <c r="C99" s="518"/>
      <c r="D99" s="518"/>
      <c r="E99" s="518"/>
      <c r="F99" s="518"/>
      <c r="G99" s="518"/>
      <c r="H99" s="518"/>
      <c r="I99" s="515"/>
      <c r="J99" s="515"/>
      <c r="K99" s="515"/>
      <c r="L99" s="519"/>
      <c r="M99" s="519"/>
      <c r="N99" s="519"/>
      <c r="O99" s="519"/>
      <c r="P99" s="513"/>
      <c r="Q99" s="514"/>
      <c r="R99" s="63"/>
      <c r="S99" s="171"/>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6"/>
      <c r="CS99" s="126"/>
      <c r="CT99" s="126"/>
      <c r="CU99" s="126"/>
      <c r="CV99" s="126"/>
      <c r="CW99" s="126"/>
      <c r="CX99" s="126"/>
      <c r="CY99" s="126"/>
      <c r="CZ99" s="126"/>
      <c r="DA99" s="126"/>
      <c r="DB99" s="126"/>
      <c r="DC99" s="126"/>
      <c r="DD99" s="126"/>
      <c r="DE99" s="126"/>
      <c r="DF99" s="126"/>
      <c r="DG99" s="126"/>
      <c r="DH99" s="126"/>
      <c r="DI99" s="126"/>
      <c r="DJ99" s="126"/>
      <c r="DK99" s="126"/>
      <c r="DL99" s="126"/>
      <c r="DM99" s="126"/>
      <c r="DN99" s="126"/>
      <c r="DO99" s="126"/>
      <c r="DP99" s="126"/>
      <c r="DQ99" s="126"/>
      <c r="DR99" s="126"/>
      <c r="DS99" s="126"/>
      <c r="DT99" s="126"/>
      <c r="DU99" s="126"/>
      <c r="DV99" s="126"/>
      <c r="DW99" s="126"/>
      <c r="DX99" s="126"/>
      <c r="DY99" s="126"/>
      <c r="DZ99" s="126"/>
      <c r="EA99" s="126"/>
      <c r="EB99" s="126"/>
      <c r="EC99" s="126"/>
      <c r="ED99" s="126"/>
      <c r="EE99" s="126"/>
      <c r="EF99" s="126"/>
      <c r="EG99" s="126"/>
      <c r="EH99" s="126"/>
      <c r="EI99" s="126"/>
      <c r="EJ99" s="126"/>
      <c r="EK99" s="126"/>
      <c r="EL99" s="126"/>
      <c r="EM99" s="126"/>
      <c r="EN99" s="126"/>
      <c r="EO99" s="126"/>
      <c r="EP99" s="126"/>
      <c r="EQ99" s="126"/>
      <c r="ER99" s="126"/>
      <c r="ES99" s="126"/>
      <c r="ET99" s="126"/>
      <c r="EU99" s="126"/>
      <c r="EV99" s="126"/>
      <c r="EW99" s="126"/>
      <c r="EX99" s="126"/>
      <c r="EY99" s="126"/>
      <c r="EZ99" s="126"/>
      <c r="FA99" s="126"/>
      <c r="FB99" s="126"/>
      <c r="FC99" s="120"/>
      <c r="FD99" s="120"/>
      <c r="FE99" s="120"/>
      <c r="FF99" s="120"/>
      <c r="FG99" s="120"/>
      <c r="FH99" s="120"/>
      <c r="FI99" s="120"/>
      <c r="FJ99" s="120"/>
      <c r="FK99" s="120"/>
      <c r="FL99" s="120"/>
      <c r="FM99" s="120"/>
      <c r="FN99" s="120"/>
      <c r="FO99" s="120"/>
      <c r="FP99" s="120"/>
      <c r="FQ99" s="120"/>
      <c r="FR99" s="120"/>
      <c r="FS99" s="120"/>
      <c r="FT99" s="120"/>
      <c r="FU99" s="120"/>
      <c r="FV99" s="120"/>
      <c r="FW99" s="120"/>
      <c r="FX99" s="120"/>
      <c r="FY99" s="125"/>
    </row>
    <row r="100" spans="1:181" ht="49.5" customHeight="1">
      <c r="A100" s="516"/>
      <c r="B100" s="517"/>
      <c r="C100" s="518"/>
      <c r="D100" s="518"/>
      <c r="E100" s="518"/>
      <c r="F100" s="518"/>
      <c r="G100" s="518"/>
      <c r="H100" s="518"/>
      <c r="I100" s="515"/>
      <c r="J100" s="515"/>
      <c r="K100" s="515"/>
      <c r="L100" s="519"/>
      <c r="M100" s="519"/>
      <c r="N100" s="519"/>
      <c r="O100" s="519"/>
      <c r="P100" s="513"/>
      <c r="Q100" s="514"/>
      <c r="R100" s="92"/>
      <c r="S100" s="171"/>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6"/>
      <c r="CS100" s="126"/>
      <c r="CT100" s="126"/>
      <c r="CU100" s="126"/>
      <c r="CV100" s="126"/>
      <c r="CW100" s="126"/>
      <c r="CX100" s="126"/>
      <c r="CY100" s="126"/>
      <c r="CZ100" s="126"/>
      <c r="DA100" s="126"/>
      <c r="DB100" s="126"/>
      <c r="DC100" s="126"/>
      <c r="DD100" s="126"/>
      <c r="DE100" s="126"/>
      <c r="DF100" s="126"/>
      <c r="DG100" s="126"/>
      <c r="DH100" s="126"/>
      <c r="DI100" s="126"/>
      <c r="DJ100" s="126"/>
      <c r="DK100" s="126"/>
      <c r="DL100" s="126"/>
      <c r="DM100" s="126"/>
      <c r="DN100" s="126"/>
      <c r="DO100" s="126"/>
      <c r="DP100" s="126"/>
      <c r="DQ100" s="126"/>
      <c r="DR100" s="126"/>
      <c r="DS100" s="126"/>
      <c r="DT100" s="126"/>
      <c r="DU100" s="126"/>
      <c r="DV100" s="126"/>
      <c r="DW100" s="126"/>
      <c r="DX100" s="126"/>
      <c r="DY100" s="126"/>
      <c r="DZ100" s="126"/>
      <c r="EA100" s="126"/>
      <c r="EB100" s="126"/>
      <c r="EC100" s="126"/>
      <c r="ED100" s="126"/>
      <c r="EE100" s="126"/>
      <c r="EF100" s="126"/>
      <c r="EG100" s="126"/>
      <c r="EH100" s="126"/>
      <c r="EI100" s="126"/>
      <c r="EJ100" s="126"/>
      <c r="EK100" s="126"/>
      <c r="EL100" s="126"/>
      <c r="EM100" s="126"/>
      <c r="EN100" s="126"/>
      <c r="EO100" s="126"/>
      <c r="EP100" s="126"/>
      <c r="EQ100" s="126"/>
      <c r="ER100" s="126"/>
      <c r="ES100" s="126"/>
      <c r="ET100" s="126"/>
      <c r="EU100" s="126"/>
      <c r="EV100" s="126"/>
      <c r="EW100" s="126"/>
      <c r="EX100" s="126"/>
      <c r="EY100" s="126"/>
      <c r="EZ100" s="126"/>
      <c r="FA100" s="126"/>
      <c r="FB100" s="126"/>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5"/>
    </row>
    <row r="101" spans="1:181" ht="49.5" customHeight="1">
      <c r="A101" s="516"/>
      <c r="B101" s="517"/>
      <c r="C101" s="518"/>
      <c r="D101" s="518"/>
      <c r="E101" s="518"/>
      <c r="F101" s="518"/>
      <c r="G101" s="518"/>
      <c r="H101" s="518"/>
      <c r="I101" s="515"/>
      <c r="J101" s="515"/>
      <c r="K101" s="515"/>
      <c r="L101" s="519"/>
      <c r="M101" s="519"/>
      <c r="N101" s="519"/>
      <c r="O101" s="519"/>
      <c r="P101" s="513"/>
      <c r="Q101" s="514"/>
      <c r="R101" s="92"/>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6"/>
      <c r="CS101" s="126"/>
      <c r="CT101" s="126"/>
      <c r="CU101" s="126"/>
      <c r="CV101" s="126"/>
      <c r="CW101" s="126"/>
      <c r="CX101" s="126"/>
      <c r="CY101" s="126"/>
      <c r="CZ101" s="126"/>
      <c r="DA101" s="126"/>
      <c r="DB101" s="126"/>
      <c r="DC101" s="126"/>
      <c r="DD101" s="126"/>
      <c r="DE101" s="126"/>
      <c r="DF101" s="126"/>
      <c r="DG101" s="126"/>
      <c r="DH101" s="126"/>
      <c r="DI101" s="126"/>
      <c r="DJ101" s="126"/>
      <c r="DK101" s="126"/>
      <c r="DL101" s="126"/>
      <c r="DM101" s="126"/>
      <c r="DN101" s="126"/>
      <c r="DO101" s="126"/>
      <c r="DP101" s="126"/>
      <c r="DQ101" s="126"/>
      <c r="DR101" s="126"/>
      <c r="DS101" s="126"/>
      <c r="DT101" s="126"/>
      <c r="DU101" s="126"/>
      <c r="DV101" s="126"/>
      <c r="DW101" s="126"/>
      <c r="DX101" s="126"/>
      <c r="DY101" s="126"/>
      <c r="DZ101" s="126"/>
      <c r="EA101" s="126"/>
      <c r="EB101" s="126"/>
      <c r="EC101" s="126"/>
      <c r="ED101" s="126"/>
      <c r="EE101" s="126"/>
      <c r="EF101" s="126"/>
      <c r="EG101" s="126"/>
      <c r="EH101" s="126"/>
      <c r="EI101" s="126"/>
      <c r="EJ101" s="126"/>
      <c r="EK101" s="126"/>
      <c r="EL101" s="126"/>
      <c r="EM101" s="126"/>
      <c r="EN101" s="126"/>
      <c r="EO101" s="126"/>
      <c r="EP101" s="126"/>
      <c r="EQ101" s="126"/>
      <c r="ER101" s="126"/>
      <c r="ES101" s="126"/>
      <c r="ET101" s="126"/>
      <c r="EU101" s="126"/>
      <c r="EV101" s="126"/>
      <c r="EW101" s="126"/>
      <c r="EX101" s="126"/>
      <c r="EY101" s="126"/>
      <c r="EZ101" s="126"/>
      <c r="FA101" s="126"/>
      <c r="FB101" s="126"/>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5"/>
    </row>
    <row r="102" spans="1:181" ht="49.5" customHeight="1">
      <c r="A102" s="516"/>
      <c r="B102" s="517"/>
      <c r="C102" s="518"/>
      <c r="D102" s="518"/>
      <c r="E102" s="518"/>
      <c r="F102" s="518"/>
      <c r="G102" s="518"/>
      <c r="H102" s="518"/>
      <c r="I102" s="515"/>
      <c r="J102" s="515"/>
      <c r="K102" s="515"/>
      <c r="L102" s="519"/>
      <c r="M102" s="519"/>
      <c r="N102" s="519"/>
      <c r="O102" s="519"/>
      <c r="P102" s="513"/>
      <c r="Q102" s="514"/>
      <c r="R102" s="92"/>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6"/>
      <c r="CS102" s="126"/>
      <c r="CT102" s="126"/>
      <c r="CU102" s="126"/>
      <c r="CV102" s="126"/>
      <c r="CW102" s="126"/>
      <c r="CX102" s="126"/>
      <c r="CY102" s="126"/>
      <c r="CZ102" s="126"/>
      <c r="DA102" s="126"/>
      <c r="DB102" s="126"/>
      <c r="DC102" s="126"/>
      <c r="DD102" s="126"/>
      <c r="DE102" s="126"/>
      <c r="DF102" s="126"/>
      <c r="DG102" s="126"/>
      <c r="DH102" s="126"/>
      <c r="DI102" s="126"/>
      <c r="DJ102" s="126"/>
      <c r="DK102" s="126"/>
      <c r="DL102" s="126"/>
      <c r="DM102" s="126"/>
      <c r="DN102" s="126"/>
      <c r="DO102" s="126"/>
      <c r="DP102" s="126"/>
      <c r="DQ102" s="126"/>
      <c r="DR102" s="126"/>
      <c r="DS102" s="126"/>
      <c r="DT102" s="126"/>
      <c r="DU102" s="126"/>
      <c r="DV102" s="126"/>
      <c r="DW102" s="126"/>
      <c r="DX102" s="126"/>
      <c r="DY102" s="126"/>
      <c r="DZ102" s="126"/>
      <c r="EA102" s="126"/>
      <c r="EB102" s="126"/>
      <c r="EC102" s="126"/>
      <c r="ED102" s="126"/>
      <c r="EE102" s="126"/>
      <c r="EF102" s="126"/>
      <c r="EG102" s="126"/>
      <c r="EH102" s="126"/>
      <c r="EI102" s="126"/>
      <c r="EJ102" s="126"/>
      <c r="EK102" s="126"/>
      <c r="EL102" s="126"/>
      <c r="EM102" s="126"/>
      <c r="EN102" s="126"/>
      <c r="EO102" s="126"/>
      <c r="EP102" s="126"/>
      <c r="EQ102" s="126"/>
      <c r="ER102" s="126"/>
      <c r="ES102" s="126"/>
      <c r="ET102" s="126"/>
      <c r="EU102" s="126"/>
      <c r="EV102" s="126"/>
      <c r="EW102" s="126"/>
      <c r="EX102" s="126"/>
      <c r="EY102" s="126"/>
      <c r="EZ102" s="126"/>
      <c r="FA102" s="126"/>
      <c r="FB102" s="126"/>
      <c r="FC102" s="120"/>
      <c r="FD102" s="120"/>
      <c r="FE102" s="120"/>
      <c r="FF102" s="120"/>
      <c r="FG102" s="120"/>
      <c r="FH102" s="120"/>
      <c r="FI102" s="120"/>
      <c r="FJ102" s="120"/>
      <c r="FK102" s="120"/>
      <c r="FL102" s="120"/>
      <c r="FM102" s="120"/>
      <c r="FN102" s="120"/>
      <c r="FO102" s="120"/>
      <c r="FP102" s="120"/>
      <c r="FQ102" s="120"/>
      <c r="FR102" s="120"/>
      <c r="FS102" s="120"/>
      <c r="FT102" s="120"/>
      <c r="FU102" s="120"/>
      <c r="FV102" s="120"/>
      <c r="FW102" s="120"/>
      <c r="FX102" s="120"/>
      <c r="FY102" s="125"/>
    </row>
    <row r="103" spans="1:181" ht="49.5" customHeight="1">
      <c r="A103" s="516"/>
      <c r="B103" s="517"/>
      <c r="C103" s="518"/>
      <c r="D103" s="518"/>
      <c r="E103" s="518"/>
      <c r="F103" s="518"/>
      <c r="G103" s="518"/>
      <c r="H103" s="518"/>
      <c r="I103" s="515"/>
      <c r="J103" s="515"/>
      <c r="K103" s="515"/>
      <c r="L103" s="519"/>
      <c r="M103" s="519"/>
      <c r="N103" s="519"/>
      <c r="O103" s="519"/>
      <c r="P103" s="513"/>
      <c r="Q103" s="514"/>
      <c r="R103" s="92"/>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6"/>
      <c r="CS103" s="126"/>
      <c r="CT103" s="126"/>
      <c r="CU103" s="126"/>
      <c r="CV103" s="126"/>
      <c r="CW103" s="126"/>
      <c r="CX103" s="126"/>
      <c r="CY103" s="126"/>
      <c r="CZ103" s="126"/>
      <c r="DA103" s="126"/>
      <c r="DB103" s="126"/>
      <c r="DC103" s="126"/>
      <c r="DD103" s="126"/>
      <c r="DE103" s="126"/>
      <c r="DF103" s="126"/>
      <c r="DG103" s="126"/>
      <c r="DH103" s="126"/>
      <c r="DI103" s="126"/>
      <c r="DJ103" s="126"/>
      <c r="DK103" s="126"/>
      <c r="DL103" s="126"/>
      <c r="DM103" s="126"/>
      <c r="DN103" s="126"/>
      <c r="DO103" s="126"/>
      <c r="DP103" s="126"/>
      <c r="DQ103" s="126"/>
      <c r="DR103" s="126"/>
      <c r="DS103" s="126"/>
      <c r="DT103" s="126"/>
      <c r="DU103" s="126"/>
      <c r="DV103" s="126"/>
      <c r="DW103" s="126"/>
      <c r="DX103" s="126"/>
      <c r="DY103" s="126"/>
      <c r="DZ103" s="126"/>
      <c r="EA103" s="126"/>
      <c r="EB103" s="126"/>
      <c r="EC103" s="126"/>
      <c r="ED103" s="126"/>
      <c r="EE103" s="126"/>
      <c r="EF103" s="126"/>
      <c r="EG103" s="126"/>
      <c r="EH103" s="126"/>
      <c r="EI103" s="126"/>
      <c r="EJ103" s="126"/>
      <c r="EK103" s="126"/>
      <c r="EL103" s="126"/>
      <c r="EM103" s="126"/>
      <c r="EN103" s="126"/>
      <c r="EO103" s="126"/>
      <c r="EP103" s="126"/>
      <c r="EQ103" s="126"/>
      <c r="ER103" s="126"/>
      <c r="ES103" s="126"/>
      <c r="ET103" s="126"/>
      <c r="EU103" s="126"/>
      <c r="EV103" s="126"/>
      <c r="EW103" s="126"/>
      <c r="EX103" s="126"/>
      <c r="EY103" s="126"/>
      <c r="EZ103" s="126"/>
      <c r="FA103" s="126"/>
      <c r="FB103" s="126"/>
      <c r="FC103" s="120"/>
      <c r="FD103" s="120"/>
      <c r="FE103" s="120"/>
      <c r="FF103" s="120"/>
      <c r="FG103" s="120"/>
      <c r="FH103" s="120"/>
      <c r="FI103" s="120"/>
      <c r="FJ103" s="120"/>
      <c r="FK103" s="120"/>
      <c r="FL103" s="120"/>
      <c r="FM103" s="120"/>
      <c r="FN103" s="120"/>
      <c r="FO103" s="120"/>
      <c r="FP103" s="120"/>
      <c r="FQ103" s="120"/>
      <c r="FR103" s="120"/>
      <c r="FS103" s="120"/>
      <c r="FT103" s="120"/>
      <c r="FU103" s="120"/>
      <c r="FV103" s="120"/>
      <c r="FW103" s="120"/>
      <c r="FX103" s="120"/>
      <c r="FY103" s="125"/>
    </row>
    <row r="104" spans="1:181" ht="49.5" customHeight="1">
      <c r="A104" s="516"/>
      <c r="B104" s="517"/>
      <c r="C104" s="518"/>
      <c r="D104" s="518"/>
      <c r="E104" s="518"/>
      <c r="F104" s="518"/>
      <c r="G104" s="518"/>
      <c r="H104" s="518"/>
      <c r="I104" s="515"/>
      <c r="J104" s="515"/>
      <c r="K104" s="515"/>
      <c r="L104" s="519"/>
      <c r="M104" s="519"/>
      <c r="N104" s="519"/>
      <c r="O104" s="519"/>
      <c r="P104" s="513"/>
      <c r="Q104" s="514"/>
      <c r="R104" s="92"/>
      <c r="S104" s="63"/>
      <c r="T104" s="118"/>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6"/>
      <c r="CS104" s="126"/>
      <c r="CT104" s="126"/>
      <c r="CU104" s="126"/>
      <c r="CV104" s="126"/>
      <c r="CW104" s="126"/>
      <c r="CX104" s="126"/>
      <c r="CY104" s="126"/>
      <c r="CZ104" s="126"/>
      <c r="DA104" s="126"/>
      <c r="DB104" s="126"/>
      <c r="DC104" s="126"/>
      <c r="DD104" s="126"/>
      <c r="DE104" s="126"/>
      <c r="DF104" s="126"/>
      <c r="DG104" s="126"/>
      <c r="DH104" s="126"/>
      <c r="DI104" s="126"/>
      <c r="DJ104" s="126"/>
      <c r="DK104" s="126"/>
      <c r="DL104" s="126"/>
      <c r="DM104" s="126"/>
      <c r="DN104" s="126"/>
      <c r="DO104" s="126"/>
      <c r="DP104" s="126"/>
      <c r="DQ104" s="126"/>
      <c r="DR104" s="126"/>
      <c r="DS104" s="126"/>
      <c r="DT104" s="126"/>
      <c r="DU104" s="126"/>
      <c r="DV104" s="126"/>
      <c r="DW104" s="126"/>
      <c r="DX104" s="126"/>
      <c r="DY104" s="126"/>
      <c r="DZ104" s="126"/>
      <c r="EA104" s="126"/>
      <c r="EB104" s="126"/>
      <c r="EC104" s="126"/>
      <c r="ED104" s="126"/>
      <c r="EE104" s="126"/>
      <c r="EF104" s="126"/>
      <c r="EG104" s="126"/>
      <c r="EH104" s="126"/>
      <c r="EI104" s="126"/>
      <c r="EJ104" s="126"/>
      <c r="EK104" s="126"/>
      <c r="EL104" s="126"/>
      <c r="EM104" s="126"/>
      <c r="EN104" s="126"/>
      <c r="EO104" s="126"/>
      <c r="EP104" s="126"/>
      <c r="EQ104" s="126"/>
      <c r="ER104" s="126"/>
      <c r="ES104" s="126"/>
      <c r="ET104" s="126"/>
      <c r="EU104" s="126"/>
      <c r="EV104" s="126"/>
      <c r="EW104" s="126"/>
      <c r="EX104" s="126"/>
      <c r="EY104" s="126"/>
      <c r="EZ104" s="126"/>
      <c r="FA104" s="126"/>
      <c r="FB104" s="126"/>
      <c r="FC104" s="120"/>
      <c r="FD104" s="120"/>
      <c r="FE104" s="120"/>
      <c r="FF104" s="120"/>
      <c r="FG104" s="120"/>
      <c r="FH104" s="120"/>
      <c r="FI104" s="120"/>
      <c r="FJ104" s="120"/>
      <c r="FK104" s="120"/>
      <c r="FL104" s="120"/>
      <c r="FM104" s="120"/>
      <c r="FN104" s="120"/>
      <c r="FO104" s="120"/>
      <c r="FP104" s="120"/>
      <c r="FQ104" s="120"/>
      <c r="FR104" s="120"/>
      <c r="FS104" s="120"/>
      <c r="FT104" s="120"/>
      <c r="FU104" s="120"/>
      <c r="FV104" s="120"/>
      <c r="FW104" s="120"/>
      <c r="FX104" s="120"/>
      <c r="FY104" s="125"/>
    </row>
    <row r="105" spans="1:181" ht="49.5" customHeight="1">
      <c r="A105" s="516"/>
      <c r="B105" s="517"/>
      <c r="C105" s="518"/>
      <c r="D105" s="518"/>
      <c r="E105" s="518"/>
      <c r="F105" s="518"/>
      <c r="G105" s="518"/>
      <c r="H105" s="518"/>
      <c r="I105" s="515"/>
      <c r="J105" s="515"/>
      <c r="K105" s="515"/>
      <c r="L105" s="519"/>
      <c r="M105" s="519"/>
      <c r="N105" s="519"/>
      <c r="O105" s="519"/>
      <c r="P105" s="513"/>
      <c r="Q105" s="514"/>
      <c r="R105" s="92"/>
      <c r="S105" s="63"/>
      <c r="T105" s="92"/>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26"/>
      <c r="EB105" s="126"/>
      <c r="EC105" s="126"/>
      <c r="ED105" s="126"/>
      <c r="EE105" s="126"/>
      <c r="EF105" s="126"/>
      <c r="EG105" s="126"/>
      <c r="EH105" s="126"/>
      <c r="EI105" s="126"/>
      <c r="EJ105" s="126"/>
      <c r="EK105" s="126"/>
      <c r="EL105" s="126"/>
      <c r="EM105" s="126"/>
      <c r="EN105" s="126"/>
      <c r="EO105" s="126"/>
      <c r="EP105" s="126"/>
      <c r="EQ105" s="126"/>
      <c r="ER105" s="126"/>
      <c r="ES105" s="126"/>
      <c r="ET105" s="126"/>
      <c r="EU105" s="126"/>
      <c r="EV105" s="126"/>
      <c r="EW105" s="126"/>
      <c r="EX105" s="126"/>
      <c r="EY105" s="126"/>
      <c r="EZ105" s="126"/>
      <c r="FA105" s="126"/>
      <c r="FB105" s="126"/>
      <c r="FC105" s="120"/>
      <c r="FD105" s="120"/>
      <c r="FE105" s="120"/>
      <c r="FF105" s="120"/>
      <c r="FG105" s="120"/>
      <c r="FH105" s="120"/>
      <c r="FI105" s="120"/>
      <c r="FJ105" s="120"/>
      <c r="FK105" s="120"/>
      <c r="FL105" s="120"/>
      <c r="FM105" s="120"/>
      <c r="FN105" s="120"/>
      <c r="FO105" s="120"/>
      <c r="FP105" s="120"/>
      <c r="FQ105" s="120"/>
      <c r="FR105" s="120"/>
      <c r="FS105" s="120"/>
      <c r="FT105" s="120"/>
      <c r="FU105" s="120"/>
      <c r="FV105" s="120"/>
      <c r="FW105" s="120"/>
      <c r="FX105" s="120"/>
      <c r="FY105" s="125"/>
    </row>
    <row r="106" spans="1:181" ht="49.5" customHeight="1">
      <c r="A106" s="516"/>
      <c r="B106" s="517"/>
      <c r="C106" s="518"/>
      <c r="D106" s="518"/>
      <c r="E106" s="518"/>
      <c r="F106" s="518"/>
      <c r="G106" s="518"/>
      <c r="H106" s="518"/>
      <c r="I106" s="515"/>
      <c r="J106" s="515"/>
      <c r="K106" s="515"/>
      <c r="L106" s="519"/>
      <c r="M106" s="519"/>
      <c r="N106" s="519"/>
      <c r="O106" s="519"/>
      <c r="P106" s="513"/>
      <c r="Q106" s="514"/>
      <c r="R106" s="92"/>
      <c r="S106" s="63"/>
      <c r="T106" s="92"/>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26"/>
      <c r="EB106" s="126"/>
      <c r="EC106" s="126"/>
      <c r="ED106" s="126"/>
      <c r="EE106" s="126"/>
      <c r="EF106" s="126"/>
      <c r="EG106" s="126"/>
      <c r="EH106" s="126"/>
      <c r="EI106" s="126"/>
      <c r="EJ106" s="126"/>
      <c r="EK106" s="126"/>
      <c r="EL106" s="126"/>
      <c r="EM106" s="126"/>
      <c r="EN106" s="126"/>
      <c r="EO106" s="126"/>
      <c r="EP106" s="126"/>
      <c r="EQ106" s="126"/>
      <c r="ER106" s="126"/>
      <c r="ES106" s="126"/>
      <c r="ET106" s="126"/>
      <c r="EU106" s="126"/>
      <c r="EV106" s="126"/>
      <c r="EW106" s="126"/>
      <c r="EX106" s="126"/>
      <c r="EY106" s="126"/>
      <c r="EZ106" s="126"/>
      <c r="FA106" s="126"/>
      <c r="FB106" s="126"/>
      <c r="FC106" s="120"/>
      <c r="FD106" s="120"/>
      <c r="FE106" s="120"/>
      <c r="FF106" s="120"/>
      <c r="FG106" s="120"/>
      <c r="FH106" s="120"/>
      <c r="FI106" s="120"/>
      <c r="FJ106" s="120"/>
      <c r="FK106" s="120"/>
      <c r="FL106" s="120"/>
      <c r="FM106" s="120"/>
      <c r="FN106" s="120"/>
      <c r="FO106" s="120"/>
      <c r="FP106" s="120"/>
      <c r="FQ106" s="120"/>
      <c r="FR106" s="120"/>
      <c r="FS106" s="120"/>
      <c r="FT106" s="120"/>
      <c r="FU106" s="120"/>
      <c r="FV106" s="120"/>
      <c r="FW106" s="120"/>
      <c r="FX106" s="120"/>
      <c r="FY106" s="125"/>
    </row>
    <row r="107" spans="1:181" ht="49.5" customHeight="1">
      <c r="A107" s="516"/>
      <c r="B107" s="517"/>
      <c r="C107" s="518"/>
      <c r="D107" s="518"/>
      <c r="E107" s="518"/>
      <c r="F107" s="518"/>
      <c r="G107" s="518"/>
      <c r="H107" s="518"/>
      <c r="I107" s="515"/>
      <c r="J107" s="515"/>
      <c r="K107" s="515"/>
      <c r="L107" s="519"/>
      <c r="M107" s="519"/>
      <c r="N107" s="519"/>
      <c r="O107" s="519"/>
      <c r="P107" s="513"/>
      <c r="Q107" s="514"/>
      <c r="R107" s="92"/>
      <c r="S107" s="92"/>
      <c r="T107" s="92"/>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c r="DY107" s="126"/>
      <c r="DZ107" s="126"/>
      <c r="EA107" s="126"/>
      <c r="EB107" s="126"/>
      <c r="EC107" s="126"/>
      <c r="ED107" s="126"/>
      <c r="EE107" s="126"/>
      <c r="EF107" s="126"/>
      <c r="EG107" s="126"/>
      <c r="EH107" s="126"/>
      <c r="EI107" s="126"/>
      <c r="EJ107" s="126"/>
      <c r="EK107" s="126"/>
      <c r="EL107" s="126"/>
      <c r="EM107" s="126"/>
      <c r="EN107" s="126"/>
      <c r="EO107" s="126"/>
      <c r="EP107" s="126"/>
      <c r="EQ107" s="126"/>
      <c r="ER107" s="126"/>
      <c r="ES107" s="126"/>
      <c r="ET107" s="126"/>
      <c r="EU107" s="126"/>
      <c r="EV107" s="126"/>
      <c r="EW107" s="126"/>
      <c r="EX107" s="126"/>
      <c r="EY107" s="126"/>
      <c r="EZ107" s="126"/>
      <c r="FA107" s="126"/>
      <c r="FB107" s="126"/>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5"/>
    </row>
    <row r="108" spans="1:181" ht="49.5" customHeight="1">
      <c r="A108" s="516"/>
      <c r="B108" s="517"/>
      <c r="C108" s="518"/>
      <c r="D108" s="518"/>
      <c r="E108" s="518"/>
      <c r="F108" s="518"/>
      <c r="G108" s="518"/>
      <c r="H108" s="518"/>
      <c r="I108" s="515"/>
      <c r="J108" s="515"/>
      <c r="K108" s="515"/>
      <c r="L108" s="519"/>
      <c r="M108" s="519"/>
      <c r="N108" s="519"/>
      <c r="O108" s="519"/>
      <c r="P108" s="513"/>
      <c r="Q108" s="514"/>
      <c r="R108" s="92"/>
      <c r="S108" s="92"/>
      <c r="T108" s="92"/>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6"/>
      <c r="CS108" s="126"/>
      <c r="CT108" s="126"/>
      <c r="CU108" s="126"/>
      <c r="CV108" s="126"/>
      <c r="CW108" s="126"/>
      <c r="CX108" s="126"/>
      <c r="CY108" s="126"/>
      <c r="CZ108" s="126"/>
      <c r="DA108" s="126"/>
      <c r="DB108" s="126"/>
      <c r="DC108" s="126"/>
      <c r="DD108" s="126"/>
      <c r="DE108" s="126"/>
      <c r="DF108" s="126"/>
      <c r="DG108" s="126"/>
      <c r="DH108" s="126"/>
      <c r="DI108" s="126"/>
      <c r="DJ108" s="126"/>
      <c r="DK108" s="126"/>
      <c r="DL108" s="126"/>
      <c r="DM108" s="126"/>
      <c r="DN108" s="126"/>
      <c r="DO108" s="126"/>
      <c r="DP108" s="126"/>
      <c r="DQ108" s="126"/>
      <c r="DR108" s="126"/>
      <c r="DS108" s="126"/>
      <c r="DT108" s="126"/>
      <c r="DU108" s="126"/>
      <c r="DV108" s="126"/>
      <c r="DW108" s="126"/>
      <c r="DX108" s="126"/>
      <c r="DY108" s="126"/>
      <c r="DZ108" s="126"/>
      <c r="EA108" s="126"/>
      <c r="EB108" s="126"/>
      <c r="EC108" s="126"/>
      <c r="ED108" s="126"/>
      <c r="EE108" s="126"/>
      <c r="EF108" s="126"/>
      <c r="EG108" s="126"/>
      <c r="EH108" s="126"/>
      <c r="EI108" s="126"/>
      <c r="EJ108" s="126"/>
      <c r="EK108" s="126"/>
      <c r="EL108" s="126"/>
      <c r="EM108" s="126"/>
      <c r="EN108" s="126"/>
      <c r="EO108" s="126"/>
      <c r="EP108" s="126"/>
      <c r="EQ108" s="126"/>
      <c r="ER108" s="126"/>
      <c r="ES108" s="126"/>
      <c r="ET108" s="126"/>
      <c r="EU108" s="126"/>
      <c r="EV108" s="126"/>
      <c r="EW108" s="126"/>
      <c r="EX108" s="126"/>
      <c r="EY108" s="126"/>
      <c r="EZ108" s="126"/>
      <c r="FA108" s="126"/>
      <c r="FB108" s="126"/>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5"/>
    </row>
    <row r="109" spans="1:181" ht="49.5" customHeight="1">
      <c r="A109" s="516"/>
      <c r="B109" s="517"/>
      <c r="C109" s="518"/>
      <c r="D109" s="518"/>
      <c r="E109" s="518"/>
      <c r="F109" s="518"/>
      <c r="G109" s="518"/>
      <c r="H109" s="518"/>
      <c r="I109" s="515"/>
      <c r="J109" s="515"/>
      <c r="K109" s="515"/>
      <c r="L109" s="519"/>
      <c r="M109" s="519"/>
      <c r="N109" s="519"/>
      <c r="O109" s="519"/>
      <c r="P109" s="513"/>
      <c r="Q109" s="514"/>
      <c r="R109" s="92"/>
      <c r="S109" s="92"/>
      <c r="T109" s="92"/>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6"/>
      <c r="CS109" s="126"/>
      <c r="CT109" s="126"/>
      <c r="CU109" s="126"/>
      <c r="CV109" s="126"/>
      <c r="CW109" s="126"/>
      <c r="CX109" s="126"/>
      <c r="CY109" s="126"/>
      <c r="CZ109" s="126"/>
      <c r="DA109" s="126"/>
      <c r="DB109" s="126"/>
      <c r="DC109" s="126"/>
      <c r="DD109" s="126"/>
      <c r="DE109" s="126"/>
      <c r="DF109" s="126"/>
      <c r="DG109" s="126"/>
      <c r="DH109" s="126"/>
      <c r="DI109" s="126"/>
      <c r="DJ109" s="126"/>
      <c r="DK109" s="126"/>
      <c r="DL109" s="126"/>
      <c r="DM109" s="126"/>
      <c r="DN109" s="126"/>
      <c r="DO109" s="126"/>
      <c r="DP109" s="126"/>
      <c r="DQ109" s="126"/>
      <c r="DR109" s="126"/>
      <c r="DS109" s="126"/>
      <c r="DT109" s="126"/>
      <c r="DU109" s="126"/>
      <c r="DV109" s="126"/>
      <c r="DW109" s="126"/>
      <c r="DX109" s="126"/>
      <c r="DY109" s="126"/>
      <c r="DZ109" s="126"/>
      <c r="EA109" s="126"/>
      <c r="EB109" s="126"/>
      <c r="EC109" s="126"/>
      <c r="ED109" s="126"/>
      <c r="EE109" s="126"/>
      <c r="EF109" s="126"/>
      <c r="EG109" s="126"/>
      <c r="EH109" s="126"/>
      <c r="EI109" s="126"/>
      <c r="EJ109" s="126"/>
      <c r="EK109" s="126"/>
      <c r="EL109" s="126"/>
      <c r="EM109" s="126"/>
      <c r="EN109" s="126"/>
      <c r="EO109" s="126"/>
      <c r="EP109" s="126"/>
      <c r="EQ109" s="126"/>
      <c r="ER109" s="126"/>
      <c r="ES109" s="126"/>
      <c r="ET109" s="126"/>
      <c r="EU109" s="126"/>
      <c r="EV109" s="126"/>
      <c r="EW109" s="126"/>
      <c r="EX109" s="126"/>
      <c r="EY109" s="126"/>
      <c r="EZ109" s="126"/>
      <c r="FA109" s="126"/>
      <c r="FB109" s="126"/>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5"/>
    </row>
    <row r="110" spans="1:181" ht="21" customHeight="1">
      <c r="A110" s="93"/>
      <c r="B110" s="93"/>
      <c r="C110" s="93"/>
      <c r="D110" s="93"/>
      <c r="E110" s="93"/>
      <c r="F110" s="93"/>
      <c r="G110" s="93"/>
      <c r="H110" s="93"/>
      <c r="I110" s="93"/>
      <c r="J110" s="93"/>
      <c r="K110" s="93"/>
      <c r="L110" s="93"/>
      <c r="M110" s="93"/>
      <c r="N110" s="93"/>
      <c r="O110" s="94"/>
      <c r="P110" s="94"/>
      <c r="Q110" s="94"/>
      <c r="R110" s="92"/>
      <c r="S110" s="92"/>
      <c r="T110" s="92"/>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c r="DZ110" s="126"/>
      <c r="EA110" s="126"/>
      <c r="EB110" s="126"/>
      <c r="EC110" s="126"/>
      <c r="ED110" s="126"/>
      <c r="EE110" s="126"/>
      <c r="EF110" s="126"/>
      <c r="EG110" s="126"/>
      <c r="EH110" s="126"/>
      <c r="EI110" s="126"/>
      <c r="EJ110" s="126"/>
      <c r="EK110" s="126"/>
      <c r="EL110" s="126"/>
      <c r="EM110" s="126"/>
      <c r="EN110" s="126"/>
      <c r="EO110" s="126"/>
      <c r="EP110" s="126"/>
      <c r="EQ110" s="126"/>
      <c r="ER110" s="126"/>
      <c r="ES110" s="126"/>
      <c r="ET110" s="126"/>
      <c r="EU110" s="126"/>
      <c r="EV110" s="126"/>
      <c r="EW110" s="126"/>
      <c r="EX110" s="126"/>
      <c r="EY110" s="126"/>
      <c r="EZ110" s="126"/>
      <c r="FA110" s="126"/>
      <c r="FB110" s="126"/>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5"/>
    </row>
    <row r="111" spans="1:181" ht="22.5" customHeight="1">
      <c r="A111" s="307" t="s">
        <v>611</v>
      </c>
      <c r="B111" s="114"/>
      <c r="C111" s="114"/>
      <c r="D111" s="308" t="s">
        <v>612</v>
      </c>
      <c r="S111" s="31"/>
      <c r="T111" s="92"/>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c r="DZ111" s="126"/>
      <c r="EA111" s="126"/>
      <c r="EB111" s="126"/>
      <c r="EC111" s="126"/>
      <c r="ED111" s="126"/>
      <c r="EE111" s="126"/>
      <c r="EF111" s="126"/>
      <c r="EG111" s="126"/>
      <c r="EH111" s="126"/>
      <c r="EI111" s="126"/>
      <c r="EJ111" s="126"/>
      <c r="EK111" s="126"/>
      <c r="EL111" s="126"/>
      <c r="EM111" s="126"/>
      <c r="EN111" s="126"/>
      <c r="EO111" s="126"/>
      <c r="EP111" s="126"/>
      <c r="EQ111" s="126"/>
      <c r="ER111" s="126"/>
      <c r="ES111" s="126"/>
      <c r="ET111" s="126"/>
      <c r="EU111" s="126"/>
      <c r="EV111" s="126"/>
      <c r="EW111" s="126"/>
      <c r="EX111" s="126"/>
      <c r="EY111" s="126"/>
      <c r="EZ111" s="126"/>
      <c r="FA111" s="126"/>
      <c r="FB111" s="126"/>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5"/>
    </row>
    <row r="112" spans="1:181" ht="22.5" customHeight="1">
      <c r="A112" s="524" t="s">
        <v>38</v>
      </c>
      <c r="B112" s="524"/>
      <c r="C112" s="524"/>
      <c r="D112" s="525"/>
      <c r="E112" s="525"/>
      <c r="F112" s="525"/>
      <c r="G112" s="525"/>
      <c r="H112" s="525"/>
      <c r="I112" s="525"/>
      <c r="J112" s="560" t="s">
        <v>613</v>
      </c>
      <c r="K112" s="561"/>
      <c r="L112" s="561"/>
      <c r="M112" s="561"/>
      <c r="N112" s="561"/>
      <c r="O112" s="561"/>
      <c r="P112" s="561"/>
      <c r="Q112" s="561"/>
      <c r="R112" s="561"/>
      <c r="S112" s="561"/>
      <c r="T112" s="92"/>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6"/>
      <c r="CS112" s="126"/>
      <c r="CT112" s="126"/>
      <c r="CU112" s="126"/>
      <c r="CV112" s="126"/>
      <c r="CW112" s="126"/>
      <c r="CX112" s="126"/>
      <c r="CY112" s="126"/>
      <c r="CZ112" s="126"/>
      <c r="DA112" s="126"/>
      <c r="DB112" s="126"/>
      <c r="DC112" s="126"/>
      <c r="DD112" s="126"/>
      <c r="DE112" s="126"/>
      <c r="DF112" s="126"/>
      <c r="DG112" s="126"/>
      <c r="DH112" s="126"/>
      <c r="DI112" s="126"/>
      <c r="DJ112" s="126"/>
      <c r="DK112" s="126"/>
      <c r="DL112" s="126"/>
      <c r="DM112" s="126"/>
      <c r="DN112" s="126"/>
      <c r="DO112" s="126"/>
      <c r="DP112" s="126"/>
      <c r="DQ112" s="126"/>
      <c r="DR112" s="126"/>
      <c r="DS112" s="126"/>
      <c r="DT112" s="126"/>
      <c r="DU112" s="126"/>
      <c r="DV112" s="126"/>
      <c r="DW112" s="126"/>
      <c r="DX112" s="126"/>
      <c r="DY112" s="126"/>
      <c r="DZ112" s="126"/>
      <c r="EA112" s="126"/>
      <c r="EB112" s="126"/>
      <c r="EC112" s="126"/>
      <c r="ED112" s="126"/>
      <c r="EE112" s="126"/>
      <c r="EF112" s="126"/>
      <c r="EG112" s="126"/>
      <c r="EH112" s="126"/>
      <c r="EI112" s="126"/>
      <c r="EJ112" s="126"/>
      <c r="EK112" s="126"/>
      <c r="EL112" s="126"/>
      <c r="EM112" s="126"/>
      <c r="EN112" s="126"/>
      <c r="EO112" s="126"/>
      <c r="EP112" s="126"/>
      <c r="EQ112" s="126"/>
      <c r="ER112" s="126"/>
      <c r="ES112" s="126"/>
      <c r="ET112" s="126"/>
      <c r="EU112" s="126"/>
      <c r="EV112" s="126"/>
      <c r="EW112" s="126"/>
      <c r="EX112" s="126"/>
      <c r="EY112" s="126"/>
      <c r="EZ112" s="126"/>
      <c r="FA112" s="126"/>
      <c r="FB112" s="126"/>
      <c r="FC112" s="120"/>
      <c r="FD112" s="120"/>
      <c r="FE112" s="120"/>
      <c r="FF112" s="120"/>
      <c r="FG112" s="120"/>
      <c r="FH112" s="120"/>
      <c r="FI112" s="120"/>
      <c r="FJ112" s="120"/>
      <c r="FK112" s="120"/>
      <c r="FL112" s="120"/>
      <c r="FM112" s="120"/>
      <c r="FN112" s="120"/>
      <c r="FO112" s="120"/>
      <c r="FP112" s="120"/>
      <c r="FQ112" s="120"/>
      <c r="FR112" s="120"/>
      <c r="FS112" s="120"/>
      <c r="FT112" s="120"/>
      <c r="FU112" s="120"/>
      <c r="FV112" s="120"/>
      <c r="FW112" s="120"/>
      <c r="FX112" s="120"/>
      <c r="FY112" s="125"/>
    </row>
    <row r="113" spans="1:181" ht="22.5" customHeight="1">
      <c r="A113" s="524" t="s">
        <v>39</v>
      </c>
      <c r="B113" s="524"/>
      <c r="C113" s="524"/>
      <c r="D113" s="525"/>
      <c r="E113" s="525"/>
      <c r="F113" s="525"/>
      <c r="G113" s="525"/>
      <c r="H113" s="525"/>
      <c r="I113" s="525"/>
      <c r="L113" s="309"/>
      <c r="M113" s="309"/>
      <c r="S113" s="31"/>
      <c r="T113" s="92"/>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6"/>
      <c r="CS113" s="126"/>
      <c r="CT113" s="126"/>
      <c r="CU113" s="126"/>
      <c r="CV113" s="126"/>
      <c r="CW113" s="126"/>
      <c r="CX113" s="126"/>
      <c r="CY113" s="126"/>
      <c r="CZ113" s="126"/>
      <c r="DA113" s="126"/>
      <c r="DB113" s="126"/>
      <c r="DC113" s="126"/>
      <c r="DD113" s="126"/>
      <c r="DE113" s="126"/>
      <c r="DF113" s="126"/>
      <c r="DG113" s="126"/>
      <c r="DH113" s="126"/>
      <c r="DI113" s="126"/>
      <c r="DJ113" s="126"/>
      <c r="DK113" s="126"/>
      <c r="DL113" s="126"/>
      <c r="DM113" s="126"/>
      <c r="DN113" s="126"/>
      <c r="DO113" s="126"/>
      <c r="DP113" s="126"/>
      <c r="DQ113" s="126"/>
      <c r="DR113" s="126"/>
      <c r="DS113" s="126"/>
      <c r="DT113" s="126"/>
      <c r="DU113" s="126"/>
      <c r="DV113" s="126"/>
      <c r="DW113" s="126"/>
      <c r="DX113" s="126"/>
      <c r="DY113" s="126"/>
      <c r="DZ113" s="126"/>
      <c r="EA113" s="126"/>
      <c r="EB113" s="126"/>
      <c r="EC113" s="126"/>
      <c r="ED113" s="126"/>
      <c r="EE113" s="126"/>
      <c r="EF113" s="126"/>
      <c r="EG113" s="126"/>
      <c r="EH113" s="126"/>
      <c r="EI113" s="126"/>
      <c r="EJ113" s="126"/>
      <c r="EK113" s="126"/>
      <c r="EL113" s="126"/>
      <c r="EM113" s="126"/>
      <c r="EN113" s="126"/>
      <c r="EO113" s="126"/>
      <c r="EP113" s="126"/>
      <c r="EQ113" s="126"/>
      <c r="ER113" s="126"/>
      <c r="ES113" s="126"/>
      <c r="ET113" s="126"/>
      <c r="EU113" s="126"/>
      <c r="EV113" s="126"/>
      <c r="EW113" s="126"/>
      <c r="EX113" s="126"/>
      <c r="EY113" s="126"/>
      <c r="EZ113" s="126"/>
      <c r="FA113" s="126"/>
      <c r="FB113" s="126"/>
      <c r="FC113" s="120"/>
      <c r="FD113" s="120"/>
      <c r="FE113" s="120"/>
      <c r="FF113" s="120"/>
      <c r="FG113" s="120"/>
      <c r="FH113" s="120"/>
      <c r="FI113" s="120"/>
      <c r="FJ113" s="120"/>
      <c r="FK113" s="120"/>
      <c r="FL113" s="120"/>
      <c r="FM113" s="120"/>
      <c r="FN113" s="120"/>
      <c r="FO113" s="120"/>
      <c r="FP113" s="120"/>
      <c r="FQ113" s="120"/>
      <c r="FR113" s="120"/>
      <c r="FS113" s="120"/>
      <c r="FT113" s="120"/>
      <c r="FU113" s="120"/>
      <c r="FV113" s="120"/>
      <c r="FW113" s="120"/>
      <c r="FX113" s="120"/>
      <c r="FY113" s="125"/>
    </row>
    <row r="114" spans="1:181" ht="22.5" customHeight="1">
      <c r="A114" s="530" t="s">
        <v>614</v>
      </c>
      <c r="B114" s="531"/>
      <c r="C114" s="310" t="s">
        <v>615</v>
      </c>
      <c r="D114" s="543"/>
      <c r="E114" s="544"/>
      <c r="F114" s="544"/>
      <c r="G114" s="544"/>
      <c r="H114" s="544"/>
      <c r="I114" s="545"/>
      <c r="J114" s="311" t="s">
        <v>616</v>
      </c>
      <c r="S114" s="31"/>
      <c r="T114" s="92"/>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6"/>
      <c r="CS114" s="126"/>
      <c r="CT114" s="126"/>
      <c r="CU114" s="126"/>
      <c r="CV114" s="126"/>
      <c r="CW114" s="126"/>
      <c r="CX114" s="126"/>
      <c r="CY114" s="126"/>
      <c r="CZ114" s="126"/>
      <c r="DA114" s="126"/>
      <c r="DB114" s="126"/>
      <c r="DC114" s="126"/>
      <c r="DD114" s="126"/>
      <c r="DE114" s="126"/>
      <c r="DF114" s="126"/>
      <c r="DG114" s="126"/>
      <c r="DH114" s="126"/>
      <c r="DI114" s="126"/>
      <c r="DJ114" s="126"/>
      <c r="DK114" s="126"/>
      <c r="DL114" s="126"/>
      <c r="DM114" s="126"/>
      <c r="DN114" s="126"/>
      <c r="DO114" s="126"/>
      <c r="DP114" s="126"/>
      <c r="DQ114" s="126"/>
      <c r="DR114" s="126"/>
      <c r="DS114" s="126"/>
      <c r="DT114" s="126"/>
      <c r="DU114" s="126"/>
      <c r="DV114" s="126"/>
      <c r="DW114" s="126"/>
      <c r="DX114" s="126"/>
      <c r="DY114" s="126"/>
      <c r="DZ114" s="126"/>
      <c r="EA114" s="126"/>
      <c r="EB114" s="126"/>
      <c r="EC114" s="126"/>
      <c r="ED114" s="126"/>
      <c r="EE114" s="126"/>
      <c r="EF114" s="126"/>
      <c r="EG114" s="126"/>
      <c r="EH114" s="126"/>
      <c r="EI114" s="126"/>
      <c r="EJ114" s="126"/>
      <c r="EK114" s="126"/>
      <c r="EL114" s="126"/>
      <c r="EM114" s="126"/>
      <c r="EN114" s="126"/>
      <c r="EO114" s="126"/>
      <c r="EP114" s="126"/>
      <c r="EQ114" s="126"/>
      <c r="ER114" s="126"/>
      <c r="ES114" s="126"/>
      <c r="ET114" s="126"/>
      <c r="EU114" s="126"/>
      <c r="EV114" s="126"/>
      <c r="EW114" s="126"/>
      <c r="EX114" s="126"/>
      <c r="EY114" s="126"/>
      <c r="EZ114" s="126"/>
      <c r="FA114" s="126"/>
      <c r="FB114" s="126"/>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5"/>
    </row>
    <row r="115" spans="1:181" ht="22.5" customHeight="1">
      <c r="A115" s="528"/>
      <c r="B115" s="532"/>
      <c r="C115" s="312" t="s">
        <v>45</v>
      </c>
      <c r="D115" s="533"/>
      <c r="E115" s="534"/>
      <c r="F115" s="534"/>
      <c r="G115" s="534"/>
      <c r="H115" s="534"/>
      <c r="I115" s="535"/>
      <c r="J115" s="311" t="s">
        <v>617</v>
      </c>
      <c r="S115" s="31"/>
      <c r="T115" s="92"/>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6"/>
      <c r="CS115" s="126"/>
      <c r="CT115" s="126"/>
      <c r="CU115" s="126"/>
      <c r="CV115" s="126"/>
      <c r="CW115" s="126"/>
      <c r="CX115" s="126"/>
      <c r="CY115" s="126"/>
      <c r="CZ115" s="126"/>
      <c r="DA115" s="126"/>
      <c r="DB115" s="126"/>
      <c r="DC115" s="126"/>
      <c r="DD115" s="126"/>
      <c r="DE115" s="126"/>
      <c r="DF115" s="126"/>
      <c r="DG115" s="126"/>
      <c r="DH115" s="126"/>
      <c r="DI115" s="126"/>
      <c r="DJ115" s="126"/>
      <c r="DK115" s="126"/>
      <c r="DL115" s="126"/>
      <c r="DM115" s="126"/>
      <c r="DN115" s="126"/>
      <c r="DO115" s="126"/>
      <c r="DP115" s="126"/>
      <c r="DQ115" s="126"/>
      <c r="DR115" s="126"/>
      <c r="DS115" s="126"/>
      <c r="DT115" s="126"/>
      <c r="DU115" s="126"/>
      <c r="DV115" s="126"/>
      <c r="DW115" s="126"/>
      <c r="DX115" s="126"/>
      <c r="DY115" s="126"/>
      <c r="DZ115" s="126"/>
      <c r="EA115" s="126"/>
      <c r="EB115" s="126"/>
      <c r="EC115" s="126"/>
      <c r="ED115" s="126"/>
      <c r="EE115" s="126"/>
      <c r="EF115" s="126"/>
      <c r="EG115" s="126"/>
      <c r="EH115" s="126"/>
      <c r="EI115" s="126"/>
      <c r="EJ115" s="126"/>
      <c r="EK115" s="126"/>
      <c r="EL115" s="126"/>
      <c r="EM115" s="126"/>
      <c r="EN115" s="126"/>
      <c r="EO115" s="126"/>
      <c r="EP115" s="126"/>
      <c r="EQ115" s="126"/>
      <c r="ER115" s="126"/>
      <c r="ES115" s="126"/>
      <c r="ET115" s="126"/>
      <c r="EU115" s="126"/>
      <c r="EV115" s="126"/>
      <c r="EW115" s="126"/>
      <c r="EX115" s="126"/>
      <c r="EY115" s="126"/>
      <c r="EZ115" s="126"/>
      <c r="FA115" s="126"/>
      <c r="FB115" s="126"/>
      <c r="FC115" s="120"/>
      <c r="FD115" s="120"/>
      <c r="FE115" s="120"/>
      <c r="FF115" s="120"/>
      <c r="FG115" s="120"/>
      <c r="FH115" s="120"/>
      <c r="FI115" s="120"/>
      <c r="FJ115" s="120"/>
      <c r="FK115" s="120"/>
      <c r="FL115" s="120"/>
      <c r="FM115" s="120"/>
      <c r="FN115" s="120"/>
      <c r="FO115" s="120"/>
      <c r="FP115" s="120"/>
      <c r="FQ115" s="120"/>
      <c r="FR115" s="120"/>
      <c r="FS115" s="120"/>
      <c r="FT115" s="120"/>
      <c r="FU115" s="120"/>
      <c r="FV115" s="120"/>
      <c r="FW115" s="120"/>
      <c r="FX115" s="120"/>
      <c r="FY115" s="125"/>
    </row>
    <row r="116" spans="1:181" ht="22.5" customHeight="1">
      <c r="A116" s="539" t="s">
        <v>618</v>
      </c>
      <c r="B116" s="541" t="s">
        <v>619</v>
      </c>
      <c r="C116" s="542"/>
      <c r="D116" s="536"/>
      <c r="E116" s="537"/>
      <c r="F116" s="537"/>
      <c r="G116" s="537"/>
      <c r="H116" s="537"/>
      <c r="I116" s="538"/>
      <c r="S116" s="31"/>
      <c r="T116" s="92"/>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6"/>
      <c r="CS116" s="126"/>
      <c r="CT116" s="126"/>
      <c r="CU116" s="126"/>
      <c r="CV116" s="126"/>
      <c r="CW116" s="126"/>
      <c r="CX116" s="126"/>
      <c r="CY116" s="126"/>
      <c r="CZ116" s="126"/>
      <c r="DA116" s="126"/>
      <c r="DB116" s="126"/>
      <c r="DC116" s="126"/>
      <c r="DD116" s="126"/>
      <c r="DE116" s="126"/>
      <c r="DF116" s="126"/>
      <c r="DG116" s="126"/>
      <c r="DH116" s="126"/>
      <c r="DI116" s="126"/>
      <c r="DJ116" s="126"/>
      <c r="DK116" s="126"/>
      <c r="DL116" s="126"/>
      <c r="DM116" s="126"/>
      <c r="DN116" s="126"/>
      <c r="DO116" s="126"/>
      <c r="DP116" s="126"/>
      <c r="DQ116" s="126"/>
      <c r="DR116" s="126"/>
      <c r="DS116" s="126"/>
      <c r="DT116" s="126"/>
      <c r="DU116" s="126"/>
      <c r="DV116" s="126"/>
      <c r="DW116" s="126"/>
      <c r="DX116" s="126"/>
      <c r="DY116" s="126"/>
      <c r="DZ116" s="126"/>
      <c r="EA116" s="126"/>
      <c r="EB116" s="126"/>
      <c r="EC116" s="126"/>
      <c r="ED116" s="126"/>
      <c r="EE116" s="126"/>
      <c r="EF116" s="126"/>
      <c r="EG116" s="126"/>
      <c r="EH116" s="126"/>
      <c r="EI116" s="126"/>
      <c r="EJ116" s="126"/>
      <c r="EK116" s="126"/>
      <c r="EL116" s="126"/>
      <c r="EM116" s="126"/>
      <c r="EN116" s="126"/>
      <c r="EO116" s="126"/>
      <c r="EP116" s="126"/>
      <c r="EQ116" s="126"/>
      <c r="ER116" s="126"/>
      <c r="ES116" s="126"/>
      <c r="ET116" s="126"/>
      <c r="EU116" s="126"/>
      <c r="EV116" s="126"/>
      <c r="EW116" s="126"/>
      <c r="EX116" s="126"/>
      <c r="EY116" s="126"/>
      <c r="EZ116" s="126"/>
      <c r="FA116" s="126"/>
      <c r="FB116" s="126"/>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5"/>
    </row>
    <row r="117" spans="1:181" ht="22.5" customHeight="1">
      <c r="A117" s="540"/>
      <c r="B117" s="520" t="s">
        <v>620</v>
      </c>
      <c r="C117" s="521"/>
      <c r="D117" s="522"/>
      <c r="E117" s="523"/>
      <c r="F117" s="523"/>
      <c r="G117" s="523"/>
      <c r="H117" s="523"/>
      <c r="I117" s="523"/>
      <c r="J117" s="523"/>
      <c r="K117" s="523"/>
      <c r="L117" s="523"/>
      <c r="M117" s="323"/>
      <c r="S117" s="31"/>
      <c r="T117" s="92"/>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6"/>
      <c r="CS117" s="126"/>
      <c r="CT117" s="126"/>
      <c r="CU117" s="126"/>
      <c r="CV117" s="126"/>
      <c r="CW117" s="126"/>
      <c r="CX117" s="126"/>
      <c r="CY117" s="126"/>
      <c r="CZ117" s="126"/>
      <c r="DA117" s="126"/>
      <c r="DB117" s="126"/>
      <c r="DC117" s="126"/>
      <c r="DD117" s="126"/>
      <c r="DE117" s="126"/>
      <c r="DF117" s="126"/>
      <c r="DG117" s="126"/>
      <c r="DH117" s="126"/>
      <c r="DI117" s="126"/>
      <c r="DJ117" s="126"/>
      <c r="DK117" s="126"/>
      <c r="DL117" s="126"/>
      <c r="DM117" s="126"/>
      <c r="DN117" s="126"/>
      <c r="DO117" s="126"/>
      <c r="DP117" s="126"/>
      <c r="DQ117" s="126"/>
      <c r="DR117" s="126"/>
      <c r="DS117" s="126"/>
      <c r="DT117" s="126"/>
      <c r="DU117" s="126"/>
      <c r="DV117" s="126"/>
      <c r="DW117" s="126"/>
      <c r="DX117" s="126"/>
      <c r="DY117" s="126"/>
      <c r="DZ117" s="126"/>
      <c r="EA117" s="126"/>
      <c r="EB117" s="126"/>
      <c r="EC117" s="126"/>
      <c r="ED117" s="126"/>
      <c r="EE117" s="126"/>
      <c r="EF117" s="126"/>
      <c r="EG117" s="126"/>
      <c r="EH117" s="126"/>
      <c r="EI117" s="126"/>
      <c r="EJ117" s="126"/>
      <c r="EK117" s="126"/>
      <c r="EL117" s="126"/>
      <c r="EM117" s="126"/>
      <c r="EN117" s="126"/>
      <c r="EO117" s="126"/>
      <c r="EP117" s="126"/>
      <c r="EQ117" s="126"/>
      <c r="ER117" s="126"/>
      <c r="ES117" s="126"/>
      <c r="ET117" s="126"/>
      <c r="EU117" s="126"/>
      <c r="EV117" s="126"/>
      <c r="EW117" s="126"/>
      <c r="EX117" s="126"/>
      <c r="EY117" s="126"/>
      <c r="EZ117" s="126"/>
      <c r="FA117" s="126"/>
      <c r="FB117" s="126"/>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5"/>
    </row>
    <row r="118" spans="1:181" ht="22.5" customHeight="1">
      <c r="S118" s="92"/>
      <c r="T118" s="92"/>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6"/>
      <c r="CS118" s="126"/>
      <c r="CT118" s="126"/>
      <c r="CU118" s="126"/>
      <c r="CV118" s="126"/>
      <c r="CW118" s="126"/>
      <c r="CX118" s="126"/>
      <c r="CY118" s="126"/>
      <c r="CZ118" s="126"/>
      <c r="DA118" s="126"/>
      <c r="DB118" s="126"/>
      <c r="DC118" s="126"/>
      <c r="DD118" s="126"/>
      <c r="DE118" s="126"/>
      <c r="DF118" s="126"/>
      <c r="DG118" s="126"/>
      <c r="DH118" s="126"/>
      <c r="DI118" s="126"/>
      <c r="DJ118" s="126"/>
      <c r="DK118" s="126"/>
      <c r="DL118" s="126"/>
      <c r="DM118" s="126"/>
      <c r="DN118" s="126"/>
      <c r="DO118" s="126"/>
      <c r="DP118" s="126"/>
      <c r="DQ118" s="126"/>
      <c r="DR118" s="126"/>
      <c r="DS118" s="126"/>
      <c r="DT118" s="126"/>
      <c r="DU118" s="126"/>
      <c r="DV118" s="126"/>
      <c r="DW118" s="126"/>
      <c r="DX118" s="126"/>
      <c r="DY118" s="126"/>
      <c r="DZ118" s="126"/>
      <c r="EA118" s="126"/>
      <c r="EB118" s="126"/>
      <c r="EC118" s="126"/>
      <c r="ED118" s="126"/>
      <c r="EE118" s="126"/>
      <c r="EF118" s="126"/>
      <c r="EG118" s="126"/>
      <c r="EH118" s="126"/>
      <c r="EI118" s="126"/>
      <c r="EJ118" s="126"/>
      <c r="EK118" s="126"/>
      <c r="EL118" s="126"/>
      <c r="EM118" s="126"/>
      <c r="EN118" s="126"/>
      <c r="EO118" s="126"/>
      <c r="EP118" s="126"/>
      <c r="EQ118" s="126"/>
      <c r="ER118" s="126"/>
      <c r="ES118" s="126"/>
      <c r="ET118" s="126"/>
      <c r="EU118" s="126"/>
      <c r="EV118" s="126"/>
      <c r="EW118" s="126"/>
      <c r="EX118" s="126"/>
      <c r="EY118" s="126"/>
      <c r="EZ118" s="126"/>
      <c r="FA118" s="126"/>
      <c r="FB118" s="126"/>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5"/>
    </row>
    <row r="119" spans="1:181" ht="22.5" customHeight="1">
      <c r="A119" s="313" t="s">
        <v>621</v>
      </c>
      <c r="B119" s="314"/>
      <c r="C119" s="314"/>
      <c r="D119" s="308" t="s">
        <v>665</v>
      </c>
      <c r="S119" s="157"/>
      <c r="T119" s="157"/>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6"/>
      <c r="CS119" s="126"/>
      <c r="CT119" s="126"/>
      <c r="CU119" s="126"/>
      <c r="CV119" s="126"/>
      <c r="CW119" s="126"/>
      <c r="CX119" s="126"/>
      <c r="CY119" s="126"/>
      <c r="CZ119" s="126"/>
      <c r="DA119" s="126"/>
      <c r="DB119" s="126"/>
      <c r="DC119" s="126"/>
      <c r="DD119" s="126"/>
      <c r="DE119" s="126"/>
      <c r="DF119" s="126"/>
      <c r="DG119" s="126"/>
      <c r="DH119" s="126"/>
      <c r="DI119" s="126"/>
      <c r="DJ119" s="126"/>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c r="EF119" s="126"/>
      <c r="EG119" s="126"/>
      <c r="EH119" s="126"/>
      <c r="EI119" s="126"/>
      <c r="EJ119" s="126"/>
      <c r="EK119" s="126"/>
      <c r="EL119" s="126"/>
      <c r="EM119" s="126"/>
      <c r="EN119" s="126"/>
      <c r="EO119" s="126"/>
      <c r="EP119" s="126"/>
      <c r="EQ119" s="126"/>
      <c r="ER119" s="126"/>
      <c r="ES119" s="126"/>
      <c r="ET119" s="126"/>
      <c r="EU119" s="126"/>
      <c r="EV119" s="126"/>
      <c r="EW119" s="126"/>
      <c r="EX119" s="126"/>
      <c r="EY119" s="126"/>
      <c r="EZ119" s="126"/>
      <c r="FA119" s="126"/>
      <c r="FB119" s="126"/>
      <c r="FC119" s="120"/>
      <c r="FD119" s="120"/>
      <c r="FE119" s="120"/>
      <c r="FF119" s="120"/>
      <c r="FG119" s="120"/>
      <c r="FH119" s="120"/>
      <c r="FI119" s="120"/>
      <c r="FJ119" s="120"/>
      <c r="FK119" s="120"/>
      <c r="FL119" s="120"/>
      <c r="FM119" s="120"/>
      <c r="FN119" s="120"/>
      <c r="FO119" s="120"/>
      <c r="FP119" s="120"/>
      <c r="FQ119" s="120"/>
      <c r="FR119" s="120"/>
      <c r="FS119" s="120"/>
      <c r="FT119" s="120"/>
      <c r="FU119" s="120"/>
      <c r="FV119" s="120"/>
      <c r="FW119" s="120"/>
      <c r="FX119" s="120"/>
      <c r="FY119" s="125"/>
    </row>
    <row r="120" spans="1:181" ht="22.5" customHeight="1">
      <c r="A120" s="524" t="s">
        <v>622</v>
      </c>
      <c r="B120" s="524"/>
      <c r="C120" s="524"/>
      <c r="D120" s="525"/>
      <c r="E120" s="525"/>
      <c r="F120" s="525"/>
      <c r="G120" s="525"/>
      <c r="H120" s="525"/>
      <c r="I120" s="525"/>
      <c r="S120" s="157"/>
      <c r="T120" s="157"/>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6"/>
      <c r="CS120" s="126"/>
      <c r="CT120" s="126"/>
      <c r="CU120" s="126"/>
      <c r="CV120" s="126"/>
      <c r="CW120" s="126"/>
      <c r="CX120" s="126"/>
      <c r="CY120" s="126"/>
      <c r="CZ120" s="126"/>
      <c r="DA120" s="126"/>
      <c r="DB120" s="126"/>
      <c r="DC120" s="126"/>
      <c r="DD120" s="126"/>
      <c r="DE120" s="126"/>
      <c r="DF120" s="126"/>
      <c r="DG120" s="126"/>
      <c r="DH120" s="126"/>
      <c r="DI120" s="126"/>
      <c r="DJ120" s="126"/>
      <c r="DK120" s="126"/>
      <c r="DL120" s="126"/>
      <c r="DM120" s="126"/>
      <c r="DN120" s="126"/>
      <c r="DO120" s="126"/>
      <c r="DP120" s="126"/>
      <c r="DQ120" s="126"/>
      <c r="DR120" s="126"/>
      <c r="DS120" s="126"/>
      <c r="DT120" s="126"/>
      <c r="DU120" s="126"/>
      <c r="DV120" s="126"/>
      <c r="DW120" s="126"/>
      <c r="DX120" s="126"/>
      <c r="DY120" s="126"/>
      <c r="DZ120" s="126"/>
      <c r="EA120" s="126"/>
      <c r="EB120" s="126"/>
      <c r="EC120" s="126"/>
      <c r="ED120" s="126"/>
      <c r="EE120" s="126"/>
      <c r="EF120" s="126"/>
      <c r="EG120" s="126"/>
      <c r="EH120" s="126"/>
      <c r="EI120" s="126"/>
      <c r="EJ120" s="126"/>
      <c r="EK120" s="126"/>
      <c r="EL120" s="126"/>
      <c r="EM120" s="126"/>
      <c r="EN120" s="126"/>
      <c r="EO120" s="126"/>
      <c r="EP120" s="126"/>
      <c r="EQ120" s="126"/>
      <c r="ER120" s="126"/>
      <c r="ES120" s="126"/>
      <c r="ET120" s="126"/>
      <c r="EU120" s="126"/>
      <c r="EV120" s="126"/>
      <c r="EW120" s="126"/>
      <c r="EX120" s="126"/>
      <c r="EY120" s="126"/>
      <c r="EZ120" s="126"/>
      <c r="FA120" s="126"/>
      <c r="FB120" s="126"/>
      <c r="FC120" s="120"/>
      <c r="FD120" s="120"/>
      <c r="FE120" s="120"/>
      <c r="FF120" s="120"/>
      <c r="FG120" s="120"/>
      <c r="FH120" s="120"/>
      <c r="FI120" s="120"/>
      <c r="FJ120" s="120"/>
      <c r="FK120" s="120"/>
      <c r="FL120" s="120"/>
      <c r="FM120" s="120"/>
      <c r="FN120" s="120"/>
      <c r="FO120" s="120"/>
      <c r="FP120" s="120"/>
      <c r="FQ120" s="120"/>
      <c r="FR120" s="120"/>
      <c r="FS120" s="120"/>
      <c r="FT120" s="120"/>
      <c r="FU120" s="120"/>
      <c r="FV120" s="120"/>
      <c r="FW120" s="120"/>
      <c r="FX120" s="120"/>
      <c r="FY120" s="125"/>
    </row>
    <row r="121" spans="1:181" ht="22.5" customHeight="1">
      <c r="A121" s="526" t="s">
        <v>614</v>
      </c>
      <c r="B121" s="527"/>
      <c r="C121" s="315" t="s">
        <v>615</v>
      </c>
      <c r="D121" s="543"/>
      <c r="E121" s="544"/>
      <c r="F121" s="544"/>
      <c r="G121" s="544"/>
      <c r="H121" s="544"/>
      <c r="I121" s="545"/>
      <c r="L121" s="309"/>
      <c r="S121" s="157"/>
      <c r="T121" s="157"/>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6"/>
      <c r="CS121" s="126"/>
      <c r="CT121" s="126"/>
      <c r="CU121" s="126"/>
      <c r="CV121" s="126"/>
      <c r="CW121" s="126"/>
      <c r="CX121" s="126"/>
      <c r="CY121" s="126"/>
      <c r="CZ121" s="126"/>
      <c r="DA121" s="126"/>
      <c r="DB121" s="126"/>
      <c r="DC121" s="126"/>
      <c r="DD121" s="126"/>
      <c r="DE121" s="126"/>
      <c r="DF121" s="126"/>
      <c r="DG121" s="126"/>
      <c r="DH121" s="126"/>
      <c r="DI121" s="126"/>
      <c r="DJ121" s="126"/>
      <c r="DK121" s="126"/>
      <c r="DL121" s="126"/>
      <c r="DM121" s="126"/>
      <c r="DN121" s="126"/>
      <c r="DO121" s="126"/>
      <c r="DP121" s="126"/>
      <c r="DQ121" s="126"/>
      <c r="DR121" s="126"/>
      <c r="DS121" s="126"/>
      <c r="DT121" s="126"/>
      <c r="DU121" s="126"/>
      <c r="DV121" s="126"/>
      <c r="DW121" s="126"/>
      <c r="DX121" s="126"/>
      <c r="DY121" s="126"/>
      <c r="DZ121" s="126"/>
      <c r="EA121" s="126"/>
      <c r="EB121" s="126"/>
      <c r="EC121" s="126"/>
      <c r="ED121" s="126"/>
      <c r="EE121" s="126"/>
      <c r="EF121" s="126"/>
      <c r="EG121" s="126"/>
      <c r="EH121" s="126"/>
      <c r="EI121" s="126"/>
      <c r="EJ121" s="126"/>
      <c r="EK121" s="126"/>
      <c r="EL121" s="126"/>
      <c r="EM121" s="126"/>
      <c r="EN121" s="126"/>
      <c r="EO121" s="126"/>
      <c r="EP121" s="126"/>
      <c r="EQ121" s="126"/>
      <c r="ER121" s="126"/>
      <c r="ES121" s="126"/>
      <c r="ET121" s="126"/>
      <c r="EU121" s="126"/>
      <c r="EV121" s="126"/>
      <c r="EW121" s="126"/>
      <c r="EX121" s="126"/>
      <c r="EY121" s="126"/>
      <c r="EZ121" s="126"/>
      <c r="FA121" s="126"/>
      <c r="FB121" s="126"/>
      <c r="FC121" s="120"/>
      <c r="FD121" s="120"/>
      <c r="FE121" s="120"/>
      <c r="FF121" s="120"/>
      <c r="FG121" s="120"/>
      <c r="FH121" s="120"/>
      <c r="FI121" s="120"/>
      <c r="FJ121" s="120"/>
      <c r="FK121" s="120"/>
      <c r="FL121" s="120"/>
      <c r="FM121" s="120"/>
      <c r="FN121" s="120"/>
      <c r="FO121" s="120"/>
      <c r="FP121" s="120"/>
      <c r="FQ121" s="120"/>
      <c r="FR121" s="120"/>
      <c r="FS121" s="120"/>
      <c r="FT121" s="120"/>
      <c r="FU121" s="120"/>
      <c r="FV121" s="120"/>
      <c r="FW121" s="120"/>
      <c r="FX121" s="120"/>
      <c r="FY121" s="125"/>
    </row>
    <row r="122" spans="1:181" ht="22.5" customHeight="1">
      <c r="A122" s="528"/>
      <c r="B122" s="529"/>
      <c r="C122" s="316" t="s">
        <v>45</v>
      </c>
      <c r="D122" s="533"/>
      <c r="E122" s="534"/>
      <c r="F122" s="534"/>
      <c r="G122" s="534"/>
      <c r="H122" s="534"/>
      <c r="I122" s="535"/>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6"/>
      <c r="CS122" s="126"/>
      <c r="CT122" s="126"/>
      <c r="CU122" s="126"/>
      <c r="CV122" s="126"/>
      <c r="CW122" s="126"/>
      <c r="CX122" s="126"/>
      <c r="CY122" s="126"/>
      <c r="CZ122" s="126"/>
      <c r="DA122" s="126"/>
      <c r="DB122" s="126"/>
      <c r="DC122" s="126"/>
      <c r="DD122" s="126"/>
      <c r="DE122" s="126"/>
      <c r="DF122" s="126"/>
      <c r="DG122" s="126"/>
      <c r="DH122" s="126"/>
      <c r="DI122" s="126"/>
      <c r="DJ122" s="126"/>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c r="EF122" s="126"/>
      <c r="EG122" s="126"/>
      <c r="EH122" s="126"/>
      <c r="EI122" s="126"/>
      <c r="EJ122" s="126"/>
      <c r="EK122" s="126"/>
      <c r="EL122" s="126"/>
      <c r="EM122" s="126"/>
      <c r="EN122" s="126"/>
      <c r="EO122" s="126"/>
      <c r="EP122" s="126"/>
      <c r="EQ122" s="126"/>
      <c r="ER122" s="126"/>
      <c r="ES122" s="126"/>
      <c r="ET122" s="126"/>
      <c r="EU122" s="126"/>
      <c r="EV122" s="126"/>
      <c r="EW122" s="126"/>
      <c r="EX122" s="126"/>
      <c r="EY122" s="126"/>
      <c r="EZ122" s="126"/>
      <c r="FA122" s="126"/>
      <c r="FB122" s="126"/>
      <c r="FC122" s="120"/>
      <c r="FD122" s="120"/>
      <c r="FE122" s="120"/>
      <c r="FF122" s="120"/>
      <c r="FG122" s="120"/>
      <c r="FH122" s="120"/>
      <c r="FI122" s="120"/>
      <c r="FJ122" s="120"/>
      <c r="FK122" s="120"/>
      <c r="FL122" s="120"/>
      <c r="FM122" s="120"/>
      <c r="FN122" s="120"/>
      <c r="FO122" s="120"/>
      <c r="FP122" s="120"/>
      <c r="FQ122" s="120"/>
      <c r="FR122" s="120"/>
      <c r="FS122" s="120"/>
      <c r="FT122" s="120"/>
      <c r="FU122" s="120"/>
      <c r="FV122" s="120"/>
      <c r="FW122" s="120"/>
      <c r="FX122" s="120"/>
      <c r="FY122" s="125"/>
    </row>
    <row r="123" spans="1:181" ht="22.5" customHeight="1">
      <c r="A123" s="539" t="s">
        <v>618</v>
      </c>
      <c r="B123" s="541" t="s">
        <v>619</v>
      </c>
      <c r="C123" s="542"/>
      <c r="D123" s="536"/>
      <c r="E123" s="537"/>
      <c r="F123" s="537"/>
      <c r="G123" s="537"/>
      <c r="H123" s="537"/>
      <c r="I123" s="538"/>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6"/>
      <c r="CS123" s="126"/>
      <c r="CT123" s="126"/>
      <c r="CU123" s="126"/>
      <c r="CV123" s="126"/>
      <c r="CW123" s="126"/>
      <c r="CX123" s="126"/>
      <c r="CY123" s="126"/>
      <c r="CZ123" s="126"/>
      <c r="DA123" s="126"/>
      <c r="DB123" s="126"/>
      <c r="DC123" s="126"/>
      <c r="DD123" s="126"/>
      <c r="DE123" s="126"/>
      <c r="DF123" s="126"/>
      <c r="DG123" s="126"/>
      <c r="DH123" s="126"/>
      <c r="DI123" s="126"/>
      <c r="DJ123" s="126"/>
      <c r="DK123" s="126"/>
      <c r="DL123" s="126"/>
      <c r="DM123" s="126"/>
      <c r="DN123" s="126"/>
      <c r="DO123" s="126"/>
      <c r="DP123" s="126"/>
      <c r="DQ123" s="126"/>
      <c r="DR123" s="126"/>
      <c r="DS123" s="126"/>
      <c r="DT123" s="126"/>
      <c r="DU123" s="126"/>
      <c r="DV123" s="126"/>
      <c r="DW123" s="126"/>
      <c r="DX123" s="126"/>
      <c r="DY123" s="126"/>
      <c r="DZ123" s="126"/>
      <c r="EA123" s="126"/>
      <c r="EB123" s="126"/>
      <c r="EC123" s="126"/>
      <c r="ED123" s="126"/>
      <c r="EE123" s="126"/>
      <c r="EF123" s="126"/>
      <c r="EG123" s="126"/>
      <c r="EH123" s="126"/>
      <c r="EI123" s="126"/>
      <c r="EJ123" s="126"/>
      <c r="EK123" s="126"/>
      <c r="EL123" s="126"/>
      <c r="EM123" s="126"/>
      <c r="EN123" s="126"/>
      <c r="EO123" s="126"/>
      <c r="EP123" s="126"/>
      <c r="EQ123" s="126"/>
      <c r="ER123" s="126"/>
      <c r="ES123" s="126"/>
      <c r="ET123" s="126"/>
      <c r="EU123" s="126"/>
      <c r="EV123" s="126"/>
      <c r="EW123" s="126"/>
      <c r="EX123" s="126"/>
      <c r="EY123" s="126"/>
      <c r="EZ123" s="126"/>
      <c r="FA123" s="126"/>
      <c r="FB123" s="126"/>
      <c r="FC123" s="120"/>
      <c r="FD123" s="120"/>
      <c r="FE123" s="120"/>
      <c r="FF123" s="120"/>
      <c r="FG123" s="120"/>
      <c r="FH123" s="120"/>
      <c r="FI123" s="120"/>
      <c r="FJ123" s="120"/>
      <c r="FK123" s="120"/>
      <c r="FL123" s="120"/>
      <c r="FM123" s="120"/>
      <c r="FN123" s="120"/>
      <c r="FO123" s="120"/>
      <c r="FP123" s="120"/>
      <c r="FQ123" s="120"/>
      <c r="FR123" s="120"/>
      <c r="FS123" s="120"/>
      <c r="FT123" s="120"/>
      <c r="FU123" s="120"/>
      <c r="FV123" s="120"/>
      <c r="FW123" s="120"/>
      <c r="FX123" s="120"/>
      <c r="FY123" s="125"/>
    </row>
    <row r="124" spans="1:181" ht="22.5" customHeight="1">
      <c r="A124" s="540"/>
      <c r="B124" s="520" t="s">
        <v>620</v>
      </c>
      <c r="C124" s="521"/>
      <c r="D124" s="522"/>
      <c r="E124" s="523"/>
      <c r="F124" s="523"/>
      <c r="G124" s="523"/>
      <c r="H124" s="523"/>
      <c r="I124" s="523"/>
      <c r="J124" s="523"/>
      <c r="K124" s="523"/>
      <c r="L124" s="523"/>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6"/>
      <c r="CS124" s="126"/>
      <c r="CT124" s="126"/>
      <c r="CU124" s="126"/>
      <c r="CV124" s="126"/>
      <c r="CW124" s="126"/>
      <c r="CX124" s="126"/>
      <c r="CY124" s="126"/>
      <c r="CZ124" s="126"/>
      <c r="DA124" s="126"/>
      <c r="DB124" s="126"/>
      <c r="DC124" s="126"/>
      <c r="DD124" s="126"/>
      <c r="DE124" s="126"/>
      <c r="DF124" s="126"/>
      <c r="DG124" s="126"/>
      <c r="DH124" s="126"/>
      <c r="DI124" s="126"/>
      <c r="DJ124" s="126"/>
      <c r="DK124" s="126"/>
      <c r="DL124" s="126"/>
      <c r="DM124" s="126"/>
      <c r="DN124" s="126"/>
      <c r="DO124" s="126"/>
      <c r="DP124" s="126"/>
      <c r="DQ124" s="126"/>
      <c r="DR124" s="126"/>
      <c r="DS124" s="126"/>
      <c r="DT124" s="126"/>
      <c r="DU124" s="126"/>
      <c r="DV124" s="126"/>
      <c r="DW124" s="126"/>
      <c r="DX124" s="126"/>
      <c r="DY124" s="126"/>
      <c r="DZ124" s="126"/>
      <c r="EA124" s="126"/>
      <c r="EB124" s="126"/>
      <c r="EC124" s="126"/>
      <c r="ED124" s="126"/>
      <c r="EE124" s="126"/>
      <c r="EF124" s="126"/>
      <c r="EG124" s="126"/>
      <c r="EH124" s="126"/>
      <c r="EI124" s="126"/>
      <c r="EJ124" s="126"/>
      <c r="EK124" s="126"/>
      <c r="EL124" s="126"/>
      <c r="EM124" s="126"/>
      <c r="EN124" s="126"/>
      <c r="EO124" s="126"/>
      <c r="EP124" s="126"/>
      <c r="EQ124" s="126"/>
      <c r="ER124" s="126"/>
      <c r="ES124" s="126"/>
      <c r="ET124" s="126"/>
      <c r="EU124" s="126"/>
      <c r="EV124" s="126"/>
      <c r="EW124" s="126"/>
      <c r="EX124" s="126"/>
      <c r="EY124" s="126"/>
      <c r="EZ124" s="126"/>
      <c r="FA124" s="126"/>
      <c r="FB124" s="126"/>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5"/>
    </row>
    <row r="125" spans="1:181" ht="30" customHeight="1">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6"/>
      <c r="CS125" s="126"/>
      <c r="CT125" s="126"/>
      <c r="CU125" s="126"/>
      <c r="CV125" s="126"/>
      <c r="CW125" s="126"/>
      <c r="CX125" s="126"/>
      <c r="CY125" s="126"/>
      <c r="CZ125" s="126"/>
      <c r="DA125" s="126"/>
      <c r="DB125" s="126"/>
      <c r="DC125" s="126"/>
      <c r="DD125" s="126"/>
      <c r="DE125" s="126"/>
      <c r="DF125" s="126"/>
      <c r="DG125" s="126"/>
      <c r="DH125" s="126"/>
      <c r="DI125" s="126"/>
      <c r="DJ125" s="126"/>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c r="EF125" s="126"/>
      <c r="EG125" s="126"/>
      <c r="EH125" s="126"/>
      <c r="EI125" s="126"/>
      <c r="EJ125" s="126"/>
      <c r="EK125" s="126"/>
      <c r="EL125" s="126"/>
      <c r="EM125" s="126"/>
      <c r="EN125" s="126"/>
      <c r="EO125" s="126"/>
      <c r="EP125" s="126"/>
      <c r="EQ125" s="126"/>
      <c r="ER125" s="126"/>
      <c r="ES125" s="126"/>
      <c r="ET125" s="126"/>
      <c r="EU125" s="126"/>
      <c r="EV125" s="126"/>
      <c r="EW125" s="126"/>
      <c r="EX125" s="126"/>
      <c r="EY125" s="126"/>
      <c r="EZ125" s="126"/>
      <c r="FA125" s="126"/>
      <c r="FB125" s="126"/>
      <c r="FC125" s="120"/>
      <c r="FD125" s="120"/>
      <c r="FE125" s="120"/>
      <c r="FF125" s="120"/>
      <c r="FG125" s="120"/>
      <c r="FH125" s="120"/>
      <c r="FI125" s="120"/>
      <c r="FJ125" s="120"/>
      <c r="FK125" s="120"/>
      <c r="FL125" s="120"/>
      <c r="FM125" s="120"/>
      <c r="FN125" s="120"/>
      <c r="FO125" s="120"/>
      <c r="FP125" s="120"/>
      <c r="FQ125" s="120"/>
      <c r="FR125" s="120"/>
      <c r="FS125" s="120"/>
      <c r="FT125" s="120"/>
      <c r="FU125" s="120"/>
      <c r="FV125" s="120"/>
      <c r="FW125" s="120"/>
      <c r="FX125" s="120"/>
      <c r="FY125" s="125"/>
    </row>
    <row r="126" spans="1:181" ht="30" customHeight="1">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6"/>
      <c r="CS126" s="126"/>
      <c r="CT126" s="126"/>
      <c r="CU126" s="126"/>
      <c r="CV126" s="126"/>
      <c r="CW126" s="126"/>
      <c r="CX126" s="126"/>
      <c r="CY126" s="126"/>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126"/>
      <c r="EJ126" s="126"/>
      <c r="EK126" s="126"/>
      <c r="EL126" s="126"/>
      <c r="EM126" s="126"/>
      <c r="EN126" s="126"/>
      <c r="EO126" s="126"/>
      <c r="EP126" s="126"/>
      <c r="EQ126" s="126"/>
      <c r="ER126" s="126"/>
      <c r="ES126" s="126"/>
      <c r="ET126" s="126"/>
      <c r="EU126" s="126"/>
      <c r="EV126" s="126"/>
      <c r="EW126" s="126"/>
      <c r="EX126" s="126"/>
      <c r="EY126" s="126"/>
      <c r="EZ126" s="126"/>
      <c r="FA126" s="126"/>
      <c r="FB126" s="126"/>
      <c r="FC126" s="120"/>
      <c r="FD126" s="120"/>
      <c r="FE126" s="120"/>
      <c r="FF126" s="120"/>
      <c r="FG126" s="120"/>
      <c r="FH126" s="120"/>
      <c r="FI126" s="120"/>
      <c r="FJ126" s="120"/>
      <c r="FK126" s="120"/>
      <c r="FL126" s="120"/>
      <c r="FM126" s="120"/>
      <c r="FN126" s="120"/>
      <c r="FO126" s="120"/>
      <c r="FP126" s="120"/>
      <c r="FQ126" s="120"/>
      <c r="FR126" s="120"/>
      <c r="FS126" s="120"/>
      <c r="FT126" s="120"/>
      <c r="FU126" s="120"/>
      <c r="FV126" s="120"/>
      <c r="FW126" s="120"/>
      <c r="FX126" s="120"/>
      <c r="FY126" s="125"/>
    </row>
    <row r="127" spans="1:181" ht="30" customHeight="1">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6"/>
      <c r="CS127" s="126"/>
      <c r="CT127" s="126"/>
      <c r="CU127" s="126"/>
      <c r="CV127" s="126"/>
      <c r="CW127" s="126"/>
      <c r="CX127" s="126"/>
      <c r="CY127" s="126"/>
      <c r="CZ127" s="126"/>
      <c r="DA127" s="126"/>
      <c r="DB127" s="126"/>
      <c r="DC127" s="126"/>
      <c r="DD127" s="126"/>
      <c r="DE127" s="126"/>
      <c r="DF127" s="126"/>
      <c r="DG127" s="126"/>
      <c r="DH127" s="126"/>
      <c r="DI127" s="126"/>
      <c r="DJ127" s="126"/>
      <c r="DK127" s="126"/>
      <c r="DL127" s="126"/>
      <c r="DM127" s="126"/>
      <c r="DN127" s="126"/>
      <c r="DO127" s="126"/>
      <c r="DP127" s="126"/>
      <c r="DQ127" s="126"/>
      <c r="DR127" s="126"/>
      <c r="DS127" s="126"/>
      <c r="DT127" s="126"/>
      <c r="DU127" s="126"/>
      <c r="DV127" s="126"/>
      <c r="DW127" s="126"/>
      <c r="DX127" s="126"/>
      <c r="DY127" s="126"/>
      <c r="DZ127" s="126"/>
      <c r="EA127" s="126"/>
      <c r="EB127" s="126"/>
      <c r="EC127" s="126"/>
      <c r="ED127" s="126"/>
      <c r="EE127" s="126"/>
      <c r="EF127" s="126"/>
      <c r="EG127" s="126"/>
      <c r="EH127" s="126"/>
      <c r="EI127" s="126"/>
      <c r="EJ127" s="126"/>
      <c r="EK127" s="126"/>
      <c r="EL127" s="126"/>
      <c r="EM127" s="126"/>
      <c r="EN127" s="126"/>
      <c r="EO127" s="126"/>
      <c r="EP127" s="126"/>
      <c r="EQ127" s="126"/>
      <c r="ER127" s="126"/>
      <c r="ES127" s="126"/>
      <c r="ET127" s="126"/>
      <c r="EU127" s="126"/>
      <c r="EV127" s="126"/>
      <c r="EW127" s="126"/>
      <c r="EX127" s="126"/>
      <c r="EY127" s="126"/>
      <c r="EZ127" s="126"/>
      <c r="FA127" s="126"/>
      <c r="FB127" s="126"/>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5"/>
    </row>
    <row r="128" spans="1:181" ht="30" customHeight="1">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6"/>
      <c r="CS128" s="126"/>
      <c r="CT128" s="126"/>
      <c r="CU128" s="126"/>
      <c r="CV128" s="126"/>
      <c r="CW128" s="126"/>
      <c r="CX128" s="126"/>
      <c r="CY128" s="126"/>
      <c r="CZ128" s="126"/>
      <c r="DA128" s="126"/>
      <c r="DB128" s="126"/>
      <c r="DC128" s="126"/>
      <c r="DD128" s="126"/>
      <c r="DE128" s="126"/>
      <c r="DF128" s="126"/>
      <c r="DG128" s="126"/>
      <c r="DH128" s="126"/>
      <c r="DI128" s="126"/>
      <c r="DJ128" s="126"/>
      <c r="DK128" s="126"/>
      <c r="DL128" s="126"/>
      <c r="DM128" s="126"/>
      <c r="DN128" s="126"/>
      <c r="DO128" s="126"/>
      <c r="DP128" s="126"/>
      <c r="DQ128" s="126"/>
      <c r="DR128" s="126"/>
      <c r="DS128" s="126"/>
      <c r="DT128" s="126"/>
      <c r="DU128" s="126"/>
      <c r="DV128" s="126"/>
      <c r="DW128" s="126"/>
      <c r="DX128" s="126"/>
      <c r="DY128" s="126"/>
      <c r="DZ128" s="126"/>
      <c r="EA128" s="126"/>
      <c r="EB128" s="126"/>
      <c r="EC128" s="126"/>
      <c r="ED128" s="126"/>
      <c r="EE128" s="126"/>
      <c r="EF128" s="126"/>
      <c r="EG128" s="126"/>
      <c r="EH128" s="126"/>
      <c r="EI128" s="126"/>
      <c r="EJ128" s="126"/>
      <c r="EK128" s="126"/>
      <c r="EL128" s="126"/>
      <c r="EM128" s="126"/>
      <c r="EN128" s="126"/>
      <c r="EO128" s="126"/>
      <c r="EP128" s="126"/>
      <c r="EQ128" s="126"/>
      <c r="ER128" s="126"/>
      <c r="ES128" s="126"/>
      <c r="ET128" s="126"/>
      <c r="EU128" s="126"/>
      <c r="EV128" s="126"/>
      <c r="EW128" s="126"/>
      <c r="EX128" s="126"/>
      <c r="EY128" s="126"/>
      <c r="EZ128" s="126"/>
      <c r="FA128" s="126"/>
      <c r="FB128" s="126"/>
      <c r="FC128" s="120"/>
      <c r="FD128" s="120"/>
      <c r="FE128" s="120"/>
      <c r="FF128" s="120"/>
      <c r="FG128" s="120"/>
      <c r="FH128" s="120"/>
      <c r="FI128" s="120"/>
      <c r="FJ128" s="120"/>
      <c r="FK128" s="120"/>
      <c r="FL128" s="120"/>
      <c r="FM128" s="120"/>
      <c r="FN128" s="120"/>
      <c r="FO128" s="120"/>
      <c r="FP128" s="120"/>
      <c r="FQ128" s="120"/>
      <c r="FR128" s="120"/>
      <c r="FS128" s="120"/>
      <c r="FT128" s="120"/>
      <c r="FU128" s="120"/>
      <c r="FV128" s="120"/>
      <c r="FW128" s="120"/>
      <c r="FX128" s="120"/>
      <c r="FY128" s="125"/>
    </row>
    <row r="129" spans="1:183" ht="30" customHeight="1">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6"/>
      <c r="CS129" s="126"/>
      <c r="CT129" s="126"/>
      <c r="CU129" s="126"/>
      <c r="CV129" s="126"/>
      <c r="CW129" s="126"/>
      <c r="CX129" s="126"/>
      <c r="CY129" s="126"/>
      <c r="CZ129" s="126"/>
      <c r="DA129" s="126"/>
      <c r="DB129" s="126"/>
      <c r="DC129" s="126"/>
      <c r="DD129" s="126"/>
      <c r="DE129" s="126"/>
      <c r="DF129" s="126"/>
      <c r="DG129" s="126"/>
      <c r="DH129" s="126"/>
      <c r="DI129" s="126"/>
      <c r="DJ129" s="126"/>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126"/>
      <c r="EH129" s="126"/>
      <c r="EI129" s="126"/>
      <c r="EJ129" s="126"/>
      <c r="EK129" s="126"/>
      <c r="EL129" s="126"/>
      <c r="EM129" s="126"/>
      <c r="EN129" s="126"/>
      <c r="EO129" s="126"/>
      <c r="EP129" s="126"/>
      <c r="EQ129" s="126"/>
      <c r="ER129" s="126"/>
      <c r="ES129" s="126"/>
      <c r="ET129" s="126"/>
      <c r="EU129" s="126"/>
      <c r="EV129" s="126"/>
      <c r="EW129" s="126"/>
      <c r="EX129" s="126"/>
      <c r="EY129" s="126"/>
      <c r="EZ129" s="126"/>
      <c r="FA129" s="126"/>
      <c r="FB129" s="126"/>
      <c r="FC129" s="120"/>
      <c r="FD129" s="120"/>
      <c r="FE129" s="120"/>
      <c r="FF129" s="120"/>
      <c r="FG129" s="120"/>
      <c r="FH129" s="120"/>
      <c r="FI129" s="120"/>
      <c r="FJ129" s="120"/>
      <c r="FK129" s="120"/>
      <c r="FL129" s="120"/>
      <c r="FM129" s="120"/>
      <c r="FN129" s="120"/>
      <c r="FO129" s="120"/>
      <c r="FP129" s="120"/>
      <c r="FQ129" s="120"/>
      <c r="FR129" s="120"/>
      <c r="FS129" s="120"/>
      <c r="FT129" s="120"/>
      <c r="FU129" s="120"/>
      <c r="FV129" s="120"/>
      <c r="FW129" s="120"/>
      <c r="FX129" s="120"/>
      <c r="FY129" s="125"/>
    </row>
    <row r="130" spans="1:183" ht="30" customHeight="1">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6"/>
      <c r="CS130" s="126"/>
      <c r="CT130" s="126"/>
      <c r="CU130" s="126"/>
      <c r="CV130" s="126"/>
      <c r="CW130" s="126"/>
      <c r="CX130" s="126"/>
      <c r="CY130" s="126"/>
      <c r="CZ130" s="126"/>
      <c r="DA130" s="126"/>
      <c r="DB130" s="126"/>
      <c r="DC130" s="126"/>
      <c r="DD130" s="126"/>
      <c r="DE130" s="126"/>
      <c r="DF130" s="126"/>
      <c r="DG130" s="126"/>
      <c r="DH130" s="126"/>
      <c r="DI130" s="126"/>
      <c r="DJ130" s="126"/>
      <c r="DK130" s="126"/>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126"/>
      <c r="EJ130" s="126"/>
      <c r="EK130" s="126"/>
      <c r="EL130" s="126"/>
      <c r="EM130" s="126"/>
      <c r="EN130" s="126"/>
      <c r="EO130" s="126"/>
      <c r="EP130" s="126"/>
      <c r="EQ130" s="126"/>
      <c r="ER130" s="126"/>
      <c r="ES130" s="126"/>
      <c r="ET130" s="126"/>
      <c r="EU130" s="126"/>
      <c r="EV130" s="126"/>
      <c r="EW130" s="126"/>
      <c r="EX130" s="126"/>
      <c r="EY130" s="126"/>
      <c r="EZ130" s="126"/>
      <c r="FA130" s="126"/>
      <c r="FB130" s="126"/>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5"/>
    </row>
    <row r="131" spans="1:183" ht="30" hidden="1" customHeight="1">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6"/>
      <c r="CS131" s="126"/>
      <c r="CT131" s="126"/>
      <c r="CU131" s="126"/>
      <c r="CV131" s="126"/>
      <c r="CW131" s="126"/>
      <c r="CX131" s="126"/>
      <c r="CY131" s="126"/>
      <c r="CZ131" s="126"/>
      <c r="DA131" s="126"/>
      <c r="DB131" s="126"/>
      <c r="DC131" s="126"/>
      <c r="DD131" s="126"/>
      <c r="DE131" s="126"/>
      <c r="DF131" s="126"/>
      <c r="DG131" s="126"/>
      <c r="DH131" s="126"/>
      <c r="DI131" s="126"/>
      <c r="DJ131" s="126"/>
      <c r="DK131" s="126"/>
      <c r="DL131" s="126"/>
      <c r="DM131" s="126"/>
      <c r="DN131" s="126"/>
      <c r="DO131" s="126"/>
      <c r="DP131" s="126"/>
      <c r="DQ131" s="126"/>
      <c r="DR131" s="126"/>
      <c r="DS131" s="126"/>
      <c r="DT131" s="126"/>
      <c r="DU131" s="126"/>
      <c r="DV131" s="126"/>
      <c r="DW131" s="126"/>
      <c r="DX131" s="126"/>
      <c r="DY131" s="126"/>
      <c r="DZ131" s="126"/>
      <c r="EA131" s="126"/>
      <c r="EB131" s="126"/>
      <c r="EC131" s="126"/>
      <c r="ED131" s="126"/>
      <c r="EE131" s="126"/>
      <c r="EF131" s="126"/>
      <c r="EG131" s="126"/>
      <c r="EH131" s="126"/>
      <c r="EI131" s="126"/>
      <c r="EJ131" s="126"/>
      <c r="EK131" s="126"/>
      <c r="EL131" s="126"/>
      <c r="EM131" s="126"/>
      <c r="EN131" s="126"/>
      <c r="EO131" s="126"/>
      <c r="EP131" s="126"/>
      <c r="EQ131" s="126"/>
      <c r="ER131" s="126"/>
      <c r="ES131" s="126"/>
      <c r="ET131" s="126"/>
      <c r="EU131" s="126"/>
      <c r="EV131" s="126"/>
      <c r="EW131" s="126"/>
      <c r="EX131" s="126"/>
      <c r="EY131" s="126"/>
      <c r="EZ131" s="126"/>
      <c r="FA131" s="126"/>
      <c r="FB131" s="126"/>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5"/>
    </row>
    <row r="132" spans="1:183" ht="30" hidden="1" customHeight="1">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6"/>
      <c r="CS132" s="126"/>
      <c r="CT132" s="126"/>
      <c r="CU132" s="126"/>
      <c r="CV132" s="126"/>
      <c r="CW132" s="126"/>
      <c r="CX132" s="126"/>
      <c r="CY132" s="126"/>
      <c r="CZ132" s="126"/>
      <c r="DA132" s="126"/>
      <c r="DB132" s="126"/>
      <c r="DC132" s="126"/>
      <c r="DD132" s="126"/>
      <c r="DE132" s="126"/>
      <c r="DF132" s="126"/>
      <c r="DG132" s="126"/>
      <c r="DH132" s="126"/>
      <c r="DI132" s="126"/>
      <c r="DJ132" s="126"/>
      <c r="DK132" s="126"/>
      <c r="DL132" s="126"/>
      <c r="DM132" s="126"/>
      <c r="DN132" s="126"/>
      <c r="DO132" s="126"/>
      <c r="DP132" s="126"/>
      <c r="DQ132" s="126"/>
      <c r="DR132" s="126"/>
      <c r="DS132" s="126"/>
      <c r="DT132" s="126"/>
      <c r="DU132" s="126"/>
      <c r="DV132" s="126"/>
      <c r="DW132" s="126"/>
      <c r="DX132" s="126"/>
      <c r="DY132" s="126"/>
      <c r="DZ132" s="126"/>
      <c r="EA132" s="126"/>
      <c r="EB132" s="126"/>
      <c r="EC132" s="126"/>
      <c r="ED132" s="126"/>
      <c r="EE132" s="126"/>
      <c r="EF132" s="126"/>
      <c r="EG132" s="126"/>
      <c r="EH132" s="126"/>
      <c r="EI132" s="126"/>
      <c r="EJ132" s="126"/>
      <c r="EK132" s="126"/>
      <c r="EL132" s="126"/>
      <c r="EM132" s="126"/>
      <c r="EN132" s="126"/>
      <c r="EO132" s="126"/>
      <c r="EP132" s="126"/>
      <c r="EQ132" s="126"/>
      <c r="ER132" s="126"/>
      <c r="ES132" s="126"/>
      <c r="ET132" s="126"/>
      <c r="EU132" s="126"/>
      <c r="EV132" s="126"/>
      <c r="EW132" s="126"/>
      <c r="EX132" s="126"/>
      <c r="EY132" s="126"/>
      <c r="EZ132" s="126"/>
      <c r="FA132" s="126"/>
      <c r="FB132" s="126"/>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5"/>
    </row>
    <row r="133" spans="1:183" ht="21.75" hidden="1" customHeight="1">
      <c r="A133" s="96"/>
      <c r="B133" s="96"/>
      <c r="C133" s="96"/>
      <c r="D133" s="96"/>
      <c r="E133" s="96"/>
      <c r="F133" s="96"/>
      <c r="G133" s="96"/>
      <c r="H133" s="96"/>
      <c r="I133" s="96"/>
      <c r="J133" s="96"/>
      <c r="K133" s="96"/>
      <c r="L133" s="96"/>
      <c r="M133" s="96"/>
      <c r="N133" s="96"/>
      <c r="O133" s="96"/>
      <c r="P133" s="96"/>
      <c r="Q133" s="96"/>
      <c r="R133" s="96"/>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6"/>
      <c r="CS133" s="126"/>
      <c r="CT133" s="126"/>
      <c r="CU133" s="126"/>
      <c r="CV133" s="126"/>
      <c r="CW133" s="126"/>
      <c r="CX133" s="126"/>
      <c r="CY133" s="126"/>
      <c r="CZ133" s="126"/>
      <c r="DA133" s="126"/>
      <c r="DB133" s="126"/>
      <c r="DC133" s="126"/>
      <c r="DD133" s="126"/>
      <c r="DE133" s="126"/>
      <c r="DF133" s="126"/>
      <c r="DG133" s="126"/>
      <c r="DH133" s="126"/>
      <c r="DI133" s="126"/>
      <c r="DJ133" s="126"/>
      <c r="DK133" s="126"/>
      <c r="DL133" s="126"/>
      <c r="DM133" s="126"/>
      <c r="DN133" s="126"/>
      <c r="DO133" s="126"/>
      <c r="DP133" s="126"/>
      <c r="DQ133" s="126"/>
      <c r="DR133" s="126"/>
      <c r="DS133" s="126"/>
      <c r="DT133" s="126"/>
      <c r="DU133" s="126"/>
      <c r="DV133" s="126"/>
      <c r="DW133" s="126"/>
      <c r="DX133" s="126"/>
      <c r="DY133" s="126"/>
      <c r="DZ133" s="126"/>
      <c r="EA133" s="126"/>
      <c r="EB133" s="126"/>
      <c r="EC133" s="126"/>
      <c r="ED133" s="126"/>
      <c r="EE133" s="126"/>
      <c r="EF133" s="126"/>
      <c r="EG133" s="126"/>
      <c r="EH133" s="126"/>
      <c r="EI133" s="126"/>
      <c r="EJ133" s="126"/>
      <c r="EK133" s="126"/>
      <c r="EL133" s="126"/>
      <c r="EM133" s="126"/>
      <c r="EN133" s="126"/>
      <c r="EO133" s="126"/>
      <c r="EP133" s="126"/>
      <c r="EQ133" s="126"/>
      <c r="ER133" s="126"/>
      <c r="ES133" s="126"/>
      <c r="ET133" s="126"/>
      <c r="EU133" s="126"/>
      <c r="EV133" s="126"/>
      <c r="EW133" s="126"/>
      <c r="EX133" s="126"/>
      <c r="EY133" s="126"/>
      <c r="EZ133" s="126"/>
      <c r="FA133" s="126"/>
      <c r="FB133" s="126"/>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5"/>
    </row>
    <row r="134" spans="1:183" ht="21.75" hidden="1" customHeight="1">
      <c r="A134" s="96"/>
      <c r="B134" s="96"/>
      <c r="C134" s="96"/>
      <c r="D134" s="96"/>
      <c r="E134" s="96"/>
      <c r="F134" s="96"/>
      <c r="G134" s="96"/>
      <c r="H134" s="96"/>
      <c r="I134" s="96"/>
      <c r="J134" s="96"/>
      <c r="K134" s="96"/>
      <c r="L134" s="96"/>
      <c r="M134" s="96"/>
      <c r="N134" s="96"/>
      <c r="O134" s="96"/>
      <c r="P134" s="96"/>
      <c r="Q134" s="96"/>
      <c r="R134" s="96"/>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6"/>
      <c r="CS134" s="126"/>
      <c r="CT134" s="126"/>
      <c r="CU134" s="126"/>
      <c r="CV134" s="126"/>
      <c r="CW134" s="126"/>
      <c r="CX134" s="126"/>
      <c r="CY134" s="126"/>
      <c r="CZ134" s="126"/>
      <c r="DA134" s="126"/>
      <c r="DB134" s="126"/>
      <c r="DC134" s="126"/>
      <c r="DD134" s="126"/>
      <c r="DE134" s="126"/>
      <c r="DF134" s="126"/>
      <c r="DG134" s="126"/>
      <c r="DH134" s="126"/>
      <c r="DI134" s="126"/>
      <c r="DJ134" s="126"/>
      <c r="DK134" s="126"/>
      <c r="DL134" s="126"/>
      <c r="DM134" s="126"/>
      <c r="DN134" s="126"/>
      <c r="DO134" s="126"/>
      <c r="DP134" s="126"/>
      <c r="DQ134" s="126"/>
      <c r="DR134" s="126"/>
      <c r="DS134" s="126"/>
      <c r="DT134" s="126"/>
      <c r="DU134" s="126"/>
      <c r="DV134" s="126"/>
      <c r="DW134" s="126"/>
      <c r="DX134" s="126"/>
      <c r="DY134" s="126"/>
      <c r="DZ134" s="126"/>
      <c r="EA134" s="126"/>
      <c r="EB134" s="126"/>
      <c r="EC134" s="126"/>
      <c r="ED134" s="126"/>
      <c r="EE134" s="126"/>
      <c r="EF134" s="126"/>
      <c r="EG134" s="126"/>
      <c r="EH134" s="126"/>
      <c r="EI134" s="126"/>
      <c r="EJ134" s="126"/>
      <c r="EK134" s="126"/>
      <c r="EL134" s="126"/>
      <c r="EM134" s="126"/>
      <c r="EN134" s="126"/>
      <c r="EO134" s="126"/>
      <c r="EP134" s="126"/>
      <c r="EQ134" s="126"/>
      <c r="ER134" s="126"/>
      <c r="ES134" s="126"/>
      <c r="ET134" s="126"/>
      <c r="EU134" s="126"/>
      <c r="EV134" s="126"/>
      <c r="EW134" s="126"/>
      <c r="EX134" s="126"/>
      <c r="EY134" s="126"/>
      <c r="EZ134" s="126"/>
      <c r="FA134" s="126"/>
      <c r="FB134" s="126"/>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5"/>
    </row>
    <row r="135" spans="1:183" ht="21.75" hidden="1" customHeight="1">
      <c r="A135" s="96"/>
      <c r="B135" s="96"/>
      <c r="C135" s="96"/>
      <c r="D135" s="96"/>
      <c r="E135" s="96"/>
      <c r="F135" s="96"/>
      <c r="G135" s="96"/>
      <c r="H135" s="96"/>
      <c r="I135" s="96"/>
      <c r="J135" s="96"/>
      <c r="K135" s="96"/>
      <c r="L135" s="96"/>
      <c r="M135" s="96"/>
      <c r="N135" s="96"/>
      <c r="O135" s="96"/>
      <c r="P135" s="96"/>
      <c r="Q135" s="96"/>
      <c r="R135" s="96"/>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6"/>
      <c r="CS135" s="126"/>
      <c r="CT135" s="126"/>
      <c r="CU135" s="126"/>
      <c r="CV135" s="126"/>
      <c r="CW135" s="126"/>
      <c r="CX135" s="126"/>
      <c r="CY135" s="126"/>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5"/>
    </row>
    <row r="136" spans="1:183" ht="21.75" hidden="1" customHeight="1">
      <c r="A136" s="96"/>
      <c r="B136" s="96"/>
      <c r="C136" s="96"/>
      <c r="D136" s="96"/>
      <c r="E136" s="96"/>
      <c r="F136" s="96"/>
      <c r="G136" s="96"/>
      <c r="H136" s="96"/>
      <c r="I136" s="96"/>
      <c r="J136" s="96"/>
      <c r="K136" s="96"/>
      <c r="L136" s="96"/>
      <c r="M136" s="96"/>
      <c r="N136" s="96"/>
      <c r="O136" s="96"/>
      <c r="P136" s="96"/>
      <c r="Q136" s="96"/>
      <c r="R136" s="96"/>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6"/>
      <c r="CS136" s="126"/>
      <c r="CT136" s="126"/>
      <c r="CU136" s="126"/>
      <c r="CV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c r="DZ136" s="126"/>
      <c r="EA136" s="126"/>
      <c r="EB136" s="126"/>
      <c r="EC136" s="126"/>
      <c r="ED136" s="126"/>
      <c r="EE136" s="126"/>
      <c r="EF136" s="126"/>
      <c r="EG136" s="126"/>
      <c r="EH136" s="126"/>
      <c r="EI136" s="126"/>
      <c r="EJ136" s="126"/>
      <c r="EK136" s="126"/>
      <c r="EL136" s="126"/>
      <c r="EM136" s="126"/>
      <c r="EN136" s="126"/>
      <c r="EO136" s="126"/>
      <c r="EP136" s="126"/>
      <c r="EQ136" s="126"/>
      <c r="ER136" s="126"/>
      <c r="ES136" s="126"/>
      <c r="ET136" s="126"/>
      <c r="EU136" s="126"/>
      <c r="EV136" s="126"/>
      <c r="EW136" s="126"/>
      <c r="EX136" s="126"/>
      <c r="EY136" s="126"/>
      <c r="EZ136" s="126"/>
      <c r="FA136" s="126"/>
      <c r="FB136" s="126"/>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5"/>
    </row>
    <row r="137" spans="1:183" ht="21.75" hidden="1" customHeight="1">
      <c r="A137" s="96"/>
      <c r="B137" s="96"/>
      <c r="C137" s="96"/>
      <c r="D137" s="96"/>
      <c r="E137" s="96"/>
      <c r="F137" s="96"/>
      <c r="G137" s="96"/>
      <c r="H137" s="96"/>
      <c r="I137" s="96"/>
      <c r="J137" s="96"/>
      <c r="K137" s="96"/>
      <c r="L137" s="96"/>
      <c r="M137" s="96"/>
      <c r="N137" s="96"/>
      <c r="O137" s="96"/>
      <c r="P137" s="96"/>
      <c r="Q137" s="96"/>
      <c r="R137" s="96"/>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6"/>
      <c r="CS137" s="126"/>
      <c r="CT137" s="126"/>
      <c r="CU137" s="126"/>
      <c r="CV137" s="126"/>
      <c r="CW137" s="126"/>
      <c r="CX137" s="126"/>
      <c r="CY137" s="126"/>
      <c r="CZ137" s="126"/>
      <c r="DA137" s="126"/>
      <c r="DB137" s="126"/>
      <c r="DC137" s="126"/>
      <c r="DD137" s="126"/>
      <c r="DE137" s="126"/>
      <c r="DF137" s="126"/>
      <c r="DG137" s="126"/>
      <c r="DH137" s="126"/>
      <c r="DI137" s="126"/>
      <c r="DJ137" s="126"/>
      <c r="DK137" s="126"/>
      <c r="DL137" s="126"/>
      <c r="DM137" s="126"/>
      <c r="DN137" s="126"/>
      <c r="DO137" s="126"/>
      <c r="DP137" s="126"/>
      <c r="DQ137" s="126"/>
      <c r="DR137" s="126"/>
      <c r="DS137" s="126"/>
      <c r="DT137" s="126"/>
      <c r="DU137" s="126"/>
      <c r="DV137" s="126"/>
      <c r="DW137" s="126"/>
      <c r="DX137" s="126"/>
      <c r="DY137" s="126"/>
      <c r="DZ137" s="126"/>
      <c r="EA137" s="126"/>
      <c r="EB137" s="126"/>
      <c r="EC137" s="126"/>
      <c r="ED137" s="126"/>
      <c r="EE137" s="126"/>
      <c r="EF137" s="126"/>
      <c r="EG137" s="126"/>
      <c r="EH137" s="126"/>
      <c r="EI137" s="126"/>
      <c r="EJ137" s="126"/>
      <c r="EK137" s="126"/>
      <c r="EL137" s="126"/>
      <c r="EM137" s="126"/>
      <c r="EN137" s="126"/>
      <c r="EO137" s="126"/>
      <c r="EP137" s="126"/>
      <c r="EQ137" s="126"/>
      <c r="ER137" s="126"/>
      <c r="ES137" s="126"/>
      <c r="ET137" s="126"/>
      <c r="EU137" s="126"/>
      <c r="EV137" s="126"/>
      <c r="EW137" s="126"/>
      <c r="EX137" s="126"/>
      <c r="EY137" s="126"/>
      <c r="EZ137" s="126"/>
      <c r="FA137" s="126"/>
      <c r="FB137" s="126"/>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5"/>
    </row>
    <row r="138" spans="1:183" ht="21.75" hidden="1" customHeight="1">
      <c r="A138" s="96"/>
      <c r="B138" s="96"/>
      <c r="C138" s="96"/>
      <c r="D138" s="96"/>
      <c r="E138" s="96"/>
      <c r="F138" s="96"/>
      <c r="G138" s="96"/>
      <c r="H138" s="96"/>
      <c r="I138" s="96"/>
      <c r="J138" s="96"/>
      <c r="K138" s="96"/>
      <c r="L138" s="96"/>
      <c r="M138" s="96"/>
      <c r="N138" s="96"/>
      <c r="O138" s="96"/>
      <c r="P138" s="96"/>
      <c r="Q138" s="96"/>
      <c r="R138" s="96"/>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6"/>
      <c r="CS138" s="126"/>
      <c r="CT138" s="126"/>
      <c r="CU138" s="126"/>
      <c r="CV138" s="126"/>
      <c r="CW138" s="126"/>
      <c r="CX138" s="126"/>
      <c r="CY138" s="126"/>
      <c r="CZ138" s="126"/>
      <c r="DA138" s="126"/>
      <c r="DB138" s="126"/>
      <c r="DC138" s="126"/>
      <c r="DD138" s="126"/>
      <c r="DE138" s="126"/>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126"/>
      <c r="EJ138" s="126"/>
      <c r="EK138" s="126"/>
      <c r="EL138" s="126"/>
      <c r="EM138" s="126"/>
      <c r="EN138" s="126"/>
      <c r="EO138" s="126"/>
      <c r="EP138" s="126"/>
      <c r="EQ138" s="126"/>
      <c r="ER138" s="126"/>
      <c r="ES138" s="126"/>
      <c r="ET138" s="126"/>
      <c r="EU138" s="126"/>
      <c r="EV138" s="126"/>
      <c r="EW138" s="126"/>
      <c r="EX138" s="126"/>
      <c r="EY138" s="126"/>
      <c r="EZ138" s="126"/>
      <c r="FA138" s="126"/>
      <c r="FB138" s="126"/>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5"/>
    </row>
    <row r="139" spans="1:183" ht="21.75" hidden="1" customHeight="1">
      <c r="A139" s="96"/>
      <c r="B139" s="96"/>
      <c r="C139" s="96"/>
      <c r="D139" s="96"/>
      <c r="E139" s="96"/>
      <c r="F139" s="96"/>
      <c r="G139" s="96"/>
      <c r="H139" s="96"/>
      <c r="I139" s="96"/>
      <c r="J139" s="96"/>
      <c r="K139" s="96"/>
      <c r="L139" s="96"/>
      <c r="M139" s="96"/>
      <c r="N139" s="96"/>
      <c r="O139" s="96"/>
      <c r="P139" s="96"/>
      <c r="Q139" s="96"/>
      <c r="R139" s="96"/>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6"/>
      <c r="CS139" s="126"/>
      <c r="CT139" s="126"/>
      <c r="CU139" s="126"/>
      <c r="CV139" s="126"/>
      <c r="CW139" s="126"/>
      <c r="CX139" s="126"/>
      <c r="CY139" s="126"/>
      <c r="CZ139" s="126"/>
      <c r="DA139" s="126"/>
      <c r="DB139" s="126"/>
      <c r="DC139" s="126"/>
      <c r="DD139" s="126"/>
      <c r="DE139" s="126"/>
      <c r="DF139" s="126"/>
      <c r="DG139" s="126"/>
      <c r="DH139" s="126"/>
      <c r="DI139" s="126"/>
      <c r="DJ139" s="126"/>
      <c r="DK139" s="126"/>
      <c r="DL139" s="126"/>
      <c r="DM139" s="126"/>
      <c r="DN139" s="126"/>
      <c r="DO139" s="126"/>
      <c r="DP139" s="126"/>
      <c r="DQ139" s="126"/>
      <c r="DR139" s="126"/>
      <c r="DS139" s="126"/>
      <c r="DT139" s="126"/>
      <c r="DU139" s="126"/>
      <c r="DV139" s="126"/>
      <c r="DW139" s="126"/>
      <c r="DX139" s="126"/>
      <c r="DY139" s="126"/>
      <c r="DZ139" s="126"/>
      <c r="EA139" s="126"/>
      <c r="EB139" s="126"/>
      <c r="EC139" s="126"/>
      <c r="ED139" s="126"/>
      <c r="EE139" s="126"/>
      <c r="EF139" s="126"/>
      <c r="EG139" s="126"/>
      <c r="EH139" s="126"/>
      <c r="EI139" s="126"/>
      <c r="EJ139" s="126"/>
      <c r="EK139" s="126"/>
      <c r="EL139" s="126"/>
      <c r="EM139" s="126"/>
      <c r="EN139" s="126"/>
      <c r="EO139" s="126"/>
      <c r="EP139" s="126"/>
      <c r="EQ139" s="126"/>
      <c r="ER139" s="126"/>
      <c r="ES139" s="126"/>
      <c r="ET139" s="126"/>
      <c r="EU139" s="126"/>
      <c r="EV139" s="126"/>
      <c r="EW139" s="126"/>
      <c r="EX139" s="126"/>
      <c r="EY139" s="126"/>
      <c r="EZ139" s="126"/>
      <c r="FA139" s="126"/>
      <c r="FB139" s="126"/>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5"/>
    </row>
    <row r="140" spans="1:183" ht="21.75" hidden="1" customHeight="1">
      <c r="A140" s="96"/>
      <c r="B140" s="96"/>
      <c r="C140" s="96"/>
      <c r="D140" s="96"/>
      <c r="E140" s="96"/>
      <c r="F140" s="96"/>
      <c r="G140" s="96"/>
      <c r="H140" s="96"/>
      <c r="I140" s="96"/>
      <c r="J140" s="96"/>
      <c r="K140" s="96"/>
      <c r="L140" s="96"/>
      <c r="M140" s="96"/>
      <c r="N140" s="96"/>
      <c r="O140" s="96"/>
      <c r="P140" s="96"/>
      <c r="Q140" s="96"/>
      <c r="R140" s="96"/>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6"/>
      <c r="CS140" s="126"/>
      <c r="CT140" s="126"/>
      <c r="CU140" s="126"/>
      <c r="CV140" s="126"/>
      <c r="CW140" s="126"/>
      <c r="CX140" s="126"/>
      <c r="CY140" s="126"/>
      <c r="CZ140" s="126"/>
      <c r="DA140" s="126"/>
      <c r="DB140" s="126"/>
      <c r="DC140" s="126"/>
      <c r="DD140" s="126"/>
      <c r="DE140" s="126"/>
      <c r="DF140" s="126"/>
      <c r="DG140" s="126"/>
      <c r="DH140" s="126"/>
      <c r="DI140" s="126"/>
      <c r="DJ140" s="126"/>
      <c r="DK140" s="126"/>
      <c r="DL140" s="126"/>
      <c r="DM140" s="126"/>
      <c r="DN140" s="126"/>
      <c r="DO140" s="126"/>
      <c r="DP140" s="126"/>
      <c r="DQ140" s="126"/>
      <c r="DR140" s="126"/>
      <c r="DS140" s="126"/>
      <c r="DT140" s="126"/>
      <c r="DU140" s="126"/>
      <c r="DV140" s="126"/>
      <c r="DW140" s="126"/>
      <c r="DX140" s="126"/>
      <c r="DY140" s="126"/>
      <c r="DZ140" s="126"/>
      <c r="EA140" s="126"/>
      <c r="EB140" s="126"/>
      <c r="EC140" s="126"/>
      <c r="ED140" s="126"/>
      <c r="EE140" s="126"/>
      <c r="EF140" s="126"/>
      <c r="EG140" s="126"/>
      <c r="EH140" s="126"/>
      <c r="EI140" s="126"/>
      <c r="EJ140" s="126"/>
      <c r="EK140" s="126"/>
      <c r="EL140" s="126"/>
      <c r="EM140" s="126"/>
      <c r="EN140" s="126"/>
      <c r="EO140" s="126"/>
      <c r="EP140" s="126"/>
      <c r="EQ140" s="126"/>
      <c r="ER140" s="126"/>
      <c r="ES140" s="126"/>
      <c r="ET140" s="126"/>
      <c r="EU140" s="126"/>
      <c r="EV140" s="126"/>
      <c r="EW140" s="126"/>
      <c r="EX140" s="126"/>
      <c r="EY140" s="126"/>
      <c r="EZ140" s="126"/>
      <c r="FA140" s="126"/>
      <c r="FB140" s="126"/>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5"/>
    </row>
    <row r="141" spans="1:183" ht="21.75" hidden="1" customHeight="1">
      <c r="A141" s="96"/>
      <c r="B141" s="96"/>
      <c r="C141" s="96"/>
      <c r="D141" s="96"/>
      <c r="E141" s="96"/>
      <c r="F141" s="96"/>
      <c r="G141" s="96"/>
      <c r="H141" s="96"/>
      <c r="I141" s="96"/>
      <c r="J141" s="96"/>
      <c r="K141" s="96"/>
      <c r="L141" s="96"/>
      <c r="M141" s="96"/>
      <c r="N141" s="96"/>
      <c r="O141" s="96"/>
      <c r="P141" s="96"/>
      <c r="Q141" s="96"/>
      <c r="R141" s="96"/>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6"/>
      <c r="CS141" s="126"/>
      <c r="CT141" s="126"/>
      <c r="CU141" s="126"/>
      <c r="CV141" s="126"/>
      <c r="CW141" s="126"/>
      <c r="CX141" s="126"/>
      <c r="CY141" s="126"/>
      <c r="CZ141" s="126"/>
      <c r="DA141" s="126"/>
      <c r="DB141" s="126"/>
      <c r="DC141" s="126"/>
      <c r="DD141" s="126"/>
      <c r="DE141" s="126"/>
      <c r="DF141" s="126"/>
      <c r="DG141" s="126"/>
      <c r="DH141" s="126"/>
      <c r="DI141" s="126"/>
      <c r="DJ141" s="126"/>
      <c r="DK141" s="126"/>
      <c r="DL141" s="126"/>
      <c r="DM141" s="126"/>
      <c r="DN141" s="126"/>
      <c r="DO141" s="126"/>
      <c r="DP141" s="126"/>
      <c r="DQ141" s="126"/>
      <c r="DR141" s="126"/>
      <c r="DS141" s="126"/>
      <c r="DT141" s="126"/>
      <c r="DU141" s="126"/>
      <c r="DV141" s="126"/>
      <c r="DW141" s="126"/>
      <c r="DX141" s="126"/>
      <c r="DY141" s="126"/>
      <c r="DZ141" s="126"/>
      <c r="EA141" s="126"/>
      <c r="EB141" s="126"/>
      <c r="EC141" s="126"/>
      <c r="ED141" s="126"/>
      <c r="EE141" s="126"/>
      <c r="EF141" s="126"/>
      <c r="EG141" s="126"/>
      <c r="EH141" s="126"/>
      <c r="EI141" s="126"/>
      <c r="EJ141" s="126"/>
      <c r="EK141" s="126"/>
      <c r="EL141" s="126"/>
      <c r="EM141" s="126"/>
      <c r="EN141" s="126"/>
      <c r="EO141" s="126"/>
      <c r="EP141" s="126"/>
      <c r="EQ141" s="126"/>
      <c r="ER141" s="126"/>
      <c r="ES141" s="126"/>
      <c r="ET141" s="126"/>
      <c r="EU141" s="126"/>
      <c r="EV141" s="126"/>
      <c r="EW141" s="126"/>
      <c r="EX141" s="126"/>
      <c r="EY141" s="126"/>
      <c r="EZ141" s="126"/>
      <c r="FA141" s="126"/>
      <c r="FB141" s="126"/>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5"/>
    </row>
    <row r="142" spans="1:183" ht="21.75" hidden="1" customHeight="1">
      <c r="A142" s="96"/>
      <c r="B142" s="96"/>
      <c r="C142" s="96"/>
      <c r="D142" s="96"/>
      <c r="E142" s="96"/>
      <c r="F142" s="96"/>
      <c r="G142" s="96"/>
      <c r="H142" s="96"/>
      <c r="I142" s="96"/>
      <c r="J142" s="96"/>
      <c r="K142" s="96"/>
      <c r="L142" s="96"/>
      <c r="M142" s="96"/>
      <c r="N142" s="96"/>
      <c r="O142" s="96"/>
      <c r="P142" s="96"/>
      <c r="Q142" s="96"/>
      <c r="R142" s="96"/>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6"/>
      <c r="CS142" s="126"/>
      <c r="CT142" s="126"/>
      <c r="CU142" s="126"/>
      <c r="CV142" s="126"/>
      <c r="CW142" s="126"/>
      <c r="CX142" s="126"/>
      <c r="CY142" s="126"/>
      <c r="CZ142" s="126"/>
      <c r="DA142" s="126"/>
      <c r="DB142" s="126"/>
      <c r="DC142" s="126"/>
      <c r="DD142" s="126"/>
      <c r="DE142" s="126"/>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126"/>
      <c r="ET142" s="126"/>
      <c r="EU142" s="126"/>
      <c r="EV142" s="126"/>
      <c r="EW142" s="126"/>
      <c r="EX142" s="126"/>
      <c r="EY142" s="126"/>
      <c r="EZ142" s="126"/>
      <c r="FA142" s="126"/>
      <c r="FB142" s="126"/>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5"/>
    </row>
    <row r="143" spans="1:183" ht="21.75" hidden="1" customHeight="1">
      <c r="A143" s="113"/>
      <c r="B143" s="113"/>
      <c r="C143" s="113"/>
      <c r="D143" s="113"/>
      <c r="E143" s="113"/>
      <c r="F143" s="113"/>
      <c r="G143" s="113"/>
      <c r="H143" s="113"/>
      <c r="I143" s="113"/>
      <c r="J143" s="113"/>
      <c r="K143" s="113"/>
      <c r="L143" s="113"/>
      <c r="M143" s="113"/>
      <c r="N143" s="113"/>
      <c r="O143" s="113"/>
      <c r="P143" s="113"/>
      <c r="Q143" s="113"/>
      <c r="R143" s="113"/>
      <c r="S143" s="121"/>
      <c r="T143" s="121"/>
      <c r="U143" s="121"/>
      <c r="V143" s="121"/>
      <c r="W143" s="121"/>
      <c r="X143" s="121"/>
      <c r="Y143" s="121"/>
      <c r="Z143" s="121"/>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30"/>
      <c r="CT143" s="126"/>
      <c r="CU143" s="126"/>
      <c r="CV143" s="126"/>
      <c r="CW143" s="126"/>
      <c r="CX143" s="126"/>
      <c r="CY143" s="126"/>
      <c r="CZ143" s="126"/>
      <c r="DA143" s="126"/>
      <c r="DB143" s="126"/>
      <c r="DC143" s="126"/>
      <c r="DD143" s="126"/>
      <c r="DE143" s="126"/>
      <c r="DF143" s="126"/>
      <c r="DG143" s="126"/>
      <c r="DH143" s="126"/>
      <c r="DI143" s="126"/>
      <c r="DJ143" s="126"/>
      <c r="DK143" s="126"/>
      <c r="DL143" s="126"/>
      <c r="DM143" s="126"/>
      <c r="DN143" s="126"/>
      <c r="DO143" s="126"/>
      <c r="DP143" s="126"/>
      <c r="DQ143" s="126"/>
      <c r="DR143" s="126"/>
      <c r="DS143" s="126"/>
      <c r="DT143" s="126"/>
      <c r="DU143" s="126"/>
      <c r="DV143" s="126"/>
      <c r="DW143" s="126"/>
      <c r="DX143" s="126"/>
      <c r="DY143" s="126"/>
      <c r="DZ143" s="126"/>
      <c r="EA143" s="126"/>
      <c r="EB143" s="126"/>
      <c r="EC143" s="126"/>
      <c r="ED143" s="126"/>
      <c r="EE143" s="126"/>
      <c r="EF143" s="126"/>
      <c r="EG143" s="126"/>
      <c r="EH143" s="126"/>
      <c r="EI143" s="126"/>
      <c r="EJ143" s="126"/>
      <c r="EK143" s="126"/>
      <c r="EL143" s="126"/>
      <c r="EM143" s="126"/>
      <c r="EN143" s="126"/>
      <c r="EO143" s="126"/>
      <c r="EP143" s="126"/>
      <c r="EQ143" s="126"/>
      <c r="ER143" s="126"/>
      <c r="ES143" s="126"/>
      <c r="ET143" s="126"/>
      <c r="EU143" s="126"/>
      <c r="EV143" s="126"/>
      <c r="EW143" s="126"/>
      <c r="EX143" s="126"/>
      <c r="EY143" s="126"/>
      <c r="EZ143" s="126"/>
      <c r="FA143" s="126"/>
      <c r="FB143" s="126"/>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5"/>
    </row>
    <row r="144" spans="1:183" ht="21.75" hidden="1" customHeight="1">
      <c r="A144" s="113"/>
      <c r="B144" s="113"/>
      <c r="C144" s="113"/>
      <c r="D144" s="113"/>
      <c r="E144" s="113"/>
      <c r="F144" s="113"/>
      <c r="G144" s="113"/>
      <c r="H144" s="113"/>
      <c r="I144" s="113"/>
      <c r="J144" s="113"/>
      <c r="K144" s="113"/>
      <c r="L144" s="113"/>
      <c r="M144" s="113"/>
      <c r="N144" s="113"/>
      <c r="O144" s="113"/>
      <c r="P144" s="113"/>
      <c r="Q144" s="113"/>
      <c r="R144" s="113"/>
      <c r="S144" s="121"/>
      <c r="T144" s="121"/>
      <c r="U144" s="121"/>
      <c r="V144" s="121"/>
      <c r="W144" s="121"/>
      <c r="X144" s="121"/>
      <c r="Y144" s="121"/>
      <c r="CB144" s="404"/>
      <c r="CC144" s="61" t="s">
        <v>359</v>
      </c>
      <c r="CR144" s="61"/>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30"/>
      <c r="DW144" s="130"/>
      <c r="DX144" s="130"/>
      <c r="DY144" s="130"/>
      <c r="DZ144" s="130"/>
      <c r="EA144" s="130"/>
      <c r="EB144" s="130"/>
      <c r="EC144" s="130"/>
      <c r="ED144" s="130"/>
      <c r="EE144" s="130"/>
      <c r="EF144" s="130"/>
      <c r="EG144" s="130"/>
      <c r="EH144" s="130"/>
      <c r="EI144" s="130"/>
      <c r="EJ144" s="130"/>
      <c r="EK144" s="130"/>
      <c r="EL144" s="130"/>
      <c r="EM144" s="130"/>
      <c r="EN144" s="130"/>
      <c r="EO144" s="130"/>
      <c r="EP144" s="130"/>
      <c r="EQ144" s="130"/>
      <c r="ER144" s="130"/>
      <c r="ES144" s="130"/>
      <c r="ET144" s="130"/>
      <c r="EU144" s="130"/>
      <c r="EV144" s="130"/>
      <c r="EW144" s="130"/>
      <c r="EX144" s="130"/>
      <c r="EY144" s="130"/>
      <c r="EZ144" s="130"/>
      <c r="FA144" s="130"/>
      <c r="FB144" s="130"/>
      <c r="FC144" s="130"/>
      <c r="FD144" s="121"/>
      <c r="FE144" s="121"/>
      <c r="FF144" s="121"/>
      <c r="FG144" s="121"/>
      <c r="FH144" s="121"/>
      <c r="FI144" s="121"/>
      <c r="FJ144" s="121"/>
      <c r="FK144" s="121"/>
      <c r="FL144" s="121"/>
      <c r="FM144" s="121"/>
      <c r="FN144" s="121"/>
      <c r="FO144" s="121"/>
      <c r="FP144" s="121"/>
      <c r="FQ144" s="121"/>
      <c r="FR144" s="121"/>
      <c r="FS144" s="121"/>
      <c r="FT144" s="121"/>
      <c r="FU144" s="121"/>
      <c r="FV144" s="121"/>
      <c r="FW144" s="121"/>
      <c r="FX144" s="121"/>
      <c r="FY144" s="120"/>
      <c r="GA144" s="61"/>
    </row>
    <row r="145" spans="1:183" ht="17.25" hidden="1" customHeight="1">
      <c r="A145" s="113"/>
      <c r="B145" s="113"/>
      <c r="C145" s="113"/>
      <c r="D145" s="113"/>
      <c r="E145" s="113"/>
      <c r="F145" s="113"/>
      <c r="G145" s="113"/>
      <c r="H145" s="113"/>
      <c r="I145" s="113"/>
      <c r="J145" s="113"/>
      <c r="K145" s="113"/>
      <c r="L145" s="113"/>
      <c r="M145" s="113"/>
      <c r="N145" s="113"/>
      <c r="O145" s="113"/>
      <c r="P145" s="113"/>
      <c r="Q145" s="113"/>
      <c r="R145" s="113"/>
      <c r="S145" s="121"/>
      <c r="T145" s="121"/>
      <c r="U145" s="121"/>
      <c r="V145" s="121"/>
      <c r="W145" s="121"/>
      <c r="X145" s="121"/>
      <c r="Y145" s="121"/>
      <c r="AA145" s="61" t="s">
        <v>324</v>
      </c>
      <c r="AB145" s="61">
        <f>IF(LEN(TRIM(E29))&lt;2,0,1)</f>
        <v>0</v>
      </c>
      <c r="BW145" s="66" t="s">
        <v>867</v>
      </c>
      <c r="CR145" s="61"/>
      <c r="CS145" s="130"/>
      <c r="CT145" s="130"/>
      <c r="CU145" s="130"/>
      <c r="CV145" s="130"/>
      <c r="CW145" s="130"/>
      <c r="CX145" s="130"/>
      <c r="CY145" s="130"/>
      <c r="CZ145" s="130"/>
      <c r="DA145" s="130"/>
      <c r="DB145" s="130"/>
      <c r="DC145" s="130"/>
      <c r="DD145" s="130"/>
      <c r="DE145" s="130"/>
      <c r="DF145" s="130"/>
      <c r="DG145" s="130"/>
      <c r="DH145" s="130"/>
      <c r="DI145" s="130"/>
      <c r="DJ145" s="130"/>
      <c r="DK145" s="130"/>
      <c r="DL145" s="130"/>
      <c r="DM145" s="130"/>
      <c r="DN145" s="130"/>
      <c r="DO145" s="130"/>
      <c r="DP145" s="130"/>
      <c r="DQ145" s="130"/>
      <c r="DR145" s="130"/>
      <c r="DS145" s="130"/>
      <c r="DT145" s="130"/>
      <c r="DU145" s="130"/>
      <c r="DV145" s="130"/>
      <c r="DW145" s="130"/>
      <c r="DX145" s="130"/>
      <c r="DY145" s="130"/>
      <c r="DZ145" s="130"/>
      <c r="EA145" s="130"/>
      <c r="EB145" s="130"/>
      <c r="EC145" s="130"/>
      <c r="ED145" s="130"/>
      <c r="EE145" s="130"/>
      <c r="EF145" s="130"/>
      <c r="EG145" s="130"/>
      <c r="EH145" s="130"/>
      <c r="EI145" s="130"/>
      <c r="EJ145" s="130"/>
      <c r="EK145" s="130"/>
      <c r="EL145" s="130"/>
      <c r="EM145" s="130"/>
      <c r="EN145" s="130"/>
      <c r="EO145" s="130"/>
      <c r="EP145" s="130"/>
      <c r="EQ145" s="130"/>
      <c r="ER145" s="130"/>
      <c r="ES145" s="130"/>
      <c r="ET145" s="130"/>
      <c r="EU145" s="130"/>
      <c r="EV145" s="130"/>
      <c r="EW145" s="130"/>
      <c r="EX145" s="130"/>
      <c r="EY145" s="130"/>
      <c r="EZ145" s="130"/>
      <c r="FA145" s="130"/>
      <c r="FB145" s="130"/>
      <c r="FC145" s="130"/>
      <c r="FD145" s="121"/>
      <c r="FE145" s="121"/>
      <c r="FF145" s="121"/>
      <c r="FG145" s="121"/>
      <c r="FH145" s="121"/>
      <c r="FI145" s="121"/>
      <c r="FJ145" s="121"/>
      <c r="FK145" s="121"/>
      <c r="FL145" s="121"/>
      <c r="FM145" s="121"/>
      <c r="FN145" s="121"/>
      <c r="FO145" s="121"/>
      <c r="FP145" s="121"/>
      <c r="FQ145" s="121"/>
      <c r="FR145" s="121"/>
      <c r="FS145" s="121"/>
      <c r="FT145" s="121"/>
      <c r="FU145" s="121"/>
      <c r="FV145" s="121"/>
      <c r="FW145" s="121"/>
      <c r="FX145" s="121"/>
      <c r="FY145" s="120"/>
      <c r="GA145" s="61"/>
    </row>
    <row r="146" spans="1:183" ht="17.25" hidden="1" customHeight="1">
      <c r="A146" s="113"/>
      <c r="B146" s="113"/>
      <c r="C146" s="113"/>
      <c r="D146" s="113"/>
      <c r="E146" s="113"/>
      <c r="F146" s="113"/>
      <c r="G146" s="113"/>
      <c r="H146" s="113"/>
      <c r="I146" s="113"/>
      <c r="J146" s="113"/>
      <c r="K146" s="113"/>
      <c r="L146" s="113"/>
      <c r="M146" s="113"/>
      <c r="N146" s="113"/>
      <c r="O146" s="113"/>
      <c r="P146" s="113"/>
      <c r="Q146" s="113"/>
      <c r="R146" s="113"/>
      <c r="S146" s="121"/>
      <c r="T146" s="121"/>
      <c r="U146" s="121"/>
      <c r="V146" s="121"/>
      <c r="W146" s="121"/>
      <c r="X146" s="121"/>
      <c r="Y146" s="121"/>
      <c r="AB146" s="61" t="s">
        <v>404</v>
      </c>
      <c r="CR146" s="61"/>
      <c r="CS146" s="130"/>
      <c r="CT146" s="130"/>
      <c r="CU146" s="130"/>
      <c r="CV146" s="130"/>
      <c r="CW146" s="130"/>
      <c r="CX146" s="130"/>
      <c r="CY146" s="130"/>
      <c r="CZ146" s="130"/>
      <c r="DA146" s="130"/>
      <c r="DB146" s="130"/>
      <c r="DC146" s="130"/>
      <c r="DD146" s="130"/>
      <c r="DE146" s="130"/>
      <c r="DF146" s="130"/>
      <c r="DG146" s="130"/>
      <c r="DH146" s="130"/>
      <c r="DI146" s="130"/>
      <c r="DJ146" s="130"/>
      <c r="DK146" s="130"/>
      <c r="DL146" s="130"/>
      <c r="DM146" s="130"/>
      <c r="DN146" s="130"/>
      <c r="DO146" s="130"/>
      <c r="DP146" s="130"/>
      <c r="DQ146" s="130"/>
      <c r="DR146" s="130"/>
      <c r="DS146" s="130"/>
      <c r="DT146" s="130"/>
      <c r="DU146" s="130"/>
      <c r="DV146" s="130"/>
      <c r="DW146" s="130"/>
      <c r="DX146" s="130"/>
      <c r="DY146" s="130"/>
      <c r="DZ146" s="130"/>
      <c r="EA146" s="130"/>
      <c r="EB146" s="130"/>
      <c r="EC146" s="130"/>
      <c r="ED146" s="130"/>
      <c r="EE146" s="130"/>
      <c r="EF146" s="130"/>
      <c r="EG146" s="130"/>
      <c r="EH146" s="130"/>
      <c r="EI146" s="130"/>
      <c r="EJ146" s="130"/>
      <c r="EK146" s="130"/>
      <c r="EL146" s="130"/>
      <c r="EM146" s="130"/>
      <c r="EN146" s="130"/>
      <c r="EO146" s="130"/>
      <c r="EP146" s="130"/>
      <c r="EQ146" s="130"/>
      <c r="ER146" s="130"/>
      <c r="ES146" s="130"/>
      <c r="ET146" s="130"/>
      <c r="EU146" s="130"/>
      <c r="EV146" s="130"/>
      <c r="EW146" s="130"/>
      <c r="EX146" s="130"/>
      <c r="EY146" s="130"/>
      <c r="EZ146" s="130"/>
      <c r="FA146" s="130"/>
      <c r="FB146" s="130"/>
      <c r="FC146" s="130"/>
      <c r="FD146" s="121"/>
      <c r="FE146" s="121"/>
      <c r="FF146" s="121"/>
      <c r="FG146" s="121"/>
      <c r="FH146" s="121"/>
      <c r="FI146" s="121"/>
      <c r="FJ146" s="121"/>
      <c r="FK146" s="121"/>
      <c r="FL146" s="121"/>
      <c r="FM146" s="121"/>
      <c r="FN146" s="121"/>
      <c r="FO146" s="121"/>
      <c r="FP146" s="121"/>
      <c r="FQ146" s="121"/>
      <c r="FR146" s="121"/>
      <c r="FS146" s="121"/>
      <c r="FT146" s="121"/>
      <c r="FU146" s="121"/>
      <c r="FV146" s="121"/>
      <c r="FW146" s="121"/>
      <c r="FX146" s="121"/>
      <c r="FY146" s="120"/>
      <c r="GA146" s="61"/>
    </row>
    <row r="147" spans="1:183" ht="17.25" hidden="1" customHeight="1">
      <c r="A147" s="113"/>
      <c r="B147" s="113"/>
      <c r="C147" s="113"/>
      <c r="D147" s="113"/>
      <c r="E147" s="113"/>
      <c r="F147" s="113"/>
      <c r="G147" s="113"/>
      <c r="H147" s="113"/>
      <c r="I147" s="113"/>
      <c r="J147" s="113"/>
      <c r="K147" s="113"/>
      <c r="L147" s="113"/>
      <c r="M147" s="113"/>
      <c r="N147" s="113"/>
      <c r="O147" s="113"/>
      <c r="P147" s="113"/>
      <c r="Q147" s="113"/>
      <c r="R147" s="113"/>
      <c r="S147" s="121"/>
      <c r="T147" s="121"/>
      <c r="U147" s="121"/>
      <c r="V147" s="121"/>
      <c r="W147" s="121"/>
      <c r="X147" s="121"/>
      <c r="Y147" s="121"/>
      <c r="AA147" s="475" t="s">
        <v>55</v>
      </c>
      <c r="AB147" s="475" t="s">
        <v>56</v>
      </c>
      <c r="AC147" s="475" t="s">
        <v>57</v>
      </c>
      <c r="AD147" s="475" t="s">
        <v>772</v>
      </c>
      <c r="AE147" s="475" t="s">
        <v>773</v>
      </c>
      <c r="AF147" s="475" t="s">
        <v>58</v>
      </c>
      <c r="AG147" s="475" t="s">
        <v>629</v>
      </c>
      <c r="AH147" s="475" t="s">
        <v>59</v>
      </c>
      <c r="AI147" s="475" t="s">
        <v>3</v>
      </c>
      <c r="AJ147" s="475" t="s">
        <v>4</v>
      </c>
      <c r="AK147" s="475" t="s">
        <v>60</v>
      </c>
      <c r="AL147" s="475" t="s">
        <v>865</v>
      </c>
      <c r="AM147" s="475" t="s">
        <v>62</v>
      </c>
      <c r="AN147" s="475" t="s">
        <v>798</v>
      </c>
      <c r="AO147" s="475" t="s">
        <v>63</v>
      </c>
      <c r="AP147" s="475" t="s">
        <v>435</v>
      </c>
      <c r="AQ147" s="475" t="s">
        <v>64</v>
      </c>
      <c r="AR147" s="475" t="s">
        <v>65</v>
      </c>
      <c r="AS147" s="475" t="s">
        <v>66</v>
      </c>
      <c r="AT147" s="475" t="s">
        <v>800</v>
      </c>
      <c r="AU147" s="475" t="s">
        <v>801</v>
      </c>
      <c r="AV147" s="475" t="s">
        <v>802</v>
      </c>
      <c r="AW147" s="475" t="s">
        <v>803</v>
      </c>
      <c r="AX147" s="475" t="s">
        <v>804</v>
      </c>
      <c r="AY147" s="475" t="s">
        <v>805</v>
      </c>
      <c r="AZ147" s="475" t="s">
        <v>806</v>
      </c>
      <c r="BA147" s="475" t="s">
        <v>807</v>
      </c>
      <c r="BB147" s="475" t="s">
        <v>808</v>
      </c>
      <c r="BC147" s="475" t="s">
        <v>809</v>
      </c>
      <c r="BD147" s="404" t="s">
        <v>810</v>
      </c>
      <c r="BE147" s="404" t="s">
        <v>811</v>
      </c>
      <c r="BF147" s="404" t="s">
        <v>812</v>
      </c>
      <c r="BG147" s="404" t="s">
        <v>813</v>
      </c>
      <c r="BH147" s="404" t="s">
        <v>814</v>
      </c>
      <c r="BI147" s="404" t="s">
        <v>815</v>
      </c>
      <c r="BJ147" s="404" t="s">
        <v>816</v>
      </c>
      <c r="BK147" s="404" t="s">
        <v>817</v>
      </c>
      <c r="BL147" s="404" t="s">
        <v>818</v>
      </c>
      <c r="BM147" s="404" t="s">
        <v>819</v>
      </c>
      <c r="BN147" s="404" t="s">
        <v>820</v>
      </c>
      <c r="BO147" s="404" t="s">
        <v>821</v>
      </c>
      <c r="BP147" s="404" t="s">
        <v>822</v>
      </c>
      <c r="BQ147" s="404" t="s">
        <v>823</v>
      </c>
      <c r="BR147" s="404" t="s">
        <v>824</v>
      </c>
      <c r="BS147" s="404" t="s">
        <v>825</v>
      </c>
      <c r="BT147" s="404" t="s">
        <v>826</v>
      </c>
      <c r="BU147" s="404" t="s">
        <v>827</v>
      </c>
      <c r="BV147" s="475" t="s">
        <v>941</v>
      </c>
      <c r="BW147" s="475" t="s">
        <v>67</v>
      </c>
      <c r="BX147" s="475" t="s">
        <v>828</v>
      </c>
      <c r="BY147" s="475" t="s">
        <v>68</v>
      </c>
      <c r="BZ147" s="475" t="s">
        <v>69</v>
      </c>
      <c r="CA147" s="475" t="s">
        <v>243</v>
      </c>
      <c r="CB147" s="404" t="s">
        <v>249</v>
      </c>
      <c r="CC147" s="404" t="s">
        <v>305</v>
      </c>
      <c r="CD147" s="404" t="s">
        <v>248</v>
      </c>
      <c r="CE147" s="404" t="s">
        <v>332</v>
      </c>
      <c r="CF147" s="404" t="s">
        <v>253</v>
      </c>
      <c r="CG147" s="404" t="s">
        <v>306</v>
      </c>
      <c r="CH147" s="404" t="s">
        <v>254</v>
      </c>
      <c r="CI147" s="404" t="s">
        <v>333</v>
      </c>
      <c r="CJ147" s="404" t="s">
        <v>255</v>
      </c>
      <c r="CK147" s="404" t="s">
        <v>256</v>
      </c>
      <c r="CL147" s="404" t="s">
        <v>513</v>
      </c>
      <c r="CM147" s="404" t="s">
        <v>630</v>
      </c>
      <c r="CN147" s="404" t="s">
        <v>631</v>
      </c>
      <c r="CO147" s="404" t="s">
        <v>632</v>
      </c>
      <c r="CP147" s="475" t="s">
        <v>829</v>
      </c>
      <c r="CR147" s="61"/>
      <c r="CS147" s="130"/>
      <c r="CT147" s="130"/>
      <c r="CU147" s="130"/>
      <c r="CV147" s="130"/>
      <c r="CW147" s="130"/>
      <c r="CX147" s="130"/>
      <c r="CY147" s="130"/>
      <c r="CZ147" s="130"/>
      <c r="DA147" s="130"/>
      <c r="DB147" s="130"/>
      <c r="DC147" s="130"/>
      <c r="DD147" s="130"/>
      <c r="DE147" s="130"/>
      <c r="DF147" s="130"/>
      <c r="DG147" s="130"/>
      <c r="DH147" s="130"/>
      <c r="DI147" s="130"/>
      <c r="DJ147" s="130"/>
      <c r="DK147" s="130"/>
      <c r="DL147" s="130"/>
      <c r="DM147" s="130"/>
      <c r="DN147" s="130"/>
      <c r="DO147" s="130"/>
      <c r="DP147" s="130"/>
      <c r="DQ147" s="130"/>
      <c r="DR147" s="130"/>
      <c r="DS147" s="130"/>
      <c r="DT147" s="130"/>
      <c r="DU147" s="130"/>
      <c r="DV147" s="130"/>
      <c r="DW147" s="130"/>
      <c r="DX147" s="130"/>
      <c r="DY147" s="130"/>
      <c r="DZ147" s="130"/>
      <c r="EA147" s="130"/>
      <c r="EB147" s="130"/>
      <c r="EC147" s="130"/>
      <c r="ED147" s="130"/>
      <c r="EE147" s="130"/>
      <c r="EF147" s="130"/>
      <c r="EG147" s="130"/>
      <c r="EH147" s="130"/>
      <c r="EI147" s="130"/>
      <c r="EJ147" s="130"/>
      <c r="EK147" s="130"/>
      <c r="EL147" s="130"/>
      <c r="EM147" s="130"/>
      <c r="EN147" s="130"/>
      <c r="EO147" s="130"/>
      <c r="EP147" s="130"/>
      <c r="EQ147" s="130"/>
      <c r="ER147" s="130"/>
      <c r="ES147" s="130"/>
      <c r="ET147" s="130"/>
      <c r="EU147" s="130"/>
      <c r="EV147" s="130"/>
      <c r="EW147" s="130"/>
      <c r="EX147" s="130"/>
      <c r="EY147" s="130"/>
      <c r="EZ147" s="130"/>
      <c r="FA147" s="130"/>
      <c r="FB147" s="130"/>
      <c r="FC147" s="130"/>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0"/>
      <c r="GA147" s="61"/>
    </row>
    <row r="148" spans="1:183" ht="17.25" hidden="1" customHeight="1">
      <c r="A148" s="115"/>
      <c r="B148" s="115"/>
      <c r="C148" s="115"/>
      <c r="D148" s="115"/>
      <c r="E148" s="115"/>
      <c r="F148" s="115"/>
      <c r="G148" s="115"/>
      <c r="H148" s="115"/>
      <c r="I148" s="115"/>
      <c r="J148" s="115"/>
      <c r="K148" s="115"/>
      <c r="L148" s="115"/>
      <c r="M148" s="115"/>
      <c r="N148" s="115"/>
      <c r="O148" s="115"/>
      <c r="P148" s="115"/>
      <c r="Q148" s="115"/>
      <c r="R148" s="115"/>
      <c r="S148" s="122"/>
      <c r="T148" s="122"/>
      <c r="U148" s="122"/>
      <c r="V148" s="122"/>
      <c r="W148" s="122"/>
      <c r="X148" s="122"/>
      <c r="Y148" s="122"/>
      <c r="AA148" s="150" t="str">
        <f>TEXT(E5,"00000")</f>
        <v>00000</v>
      </c>
      <c r="AB148" s="479">
        <f>E2</f>
        <v>0</v>
      </c>
      <c r="AC148" s="149" t="str">
        <f>TRIM(E9)</f>
        <v/>
      </c>
      <c r="AD148" s="149" t="str">
        <f>TRIM(ASC(E8))</f>
        <v/>
      </c>
      <c r="AE148" s="149" t="str">
        <f>TRIM(E23)</f>
        <v/>
      </c>
      <c r="AF148" s="149" t="str">
        <f>TRIM(IF(AB145=1,TRIM(E26&amp;G26&amp;J26&amp;"　"&amp;N26),TRIM(E14&amp;G14&amp;J14&amp;"　"&amp;N14)))</f>
        <v/>
      </c>
      <c r="AG148" s="149">
        <f>IF(AG153*AG155=1,2,IF(AG153*AG157=1,1,9))</f>
        <v>9</v>
      </c>
      <c r="AH148" s="149" t="str">
        <f>IF(AB145=1,TEXT(E24,"000") &amp; "-" &amp; TEXT(H24,"0000"),TEXT(E12,"000") &amp; "-" &amp; TEXT(H12,"0000"))</f>
        <v>000-0000</v>
      </c>
      <c r="AI148" s="149" t="str">
        <f>IF(LEN(TRIM(E32))&lt;2," ",E32 &amp; "-" &amp; G32 &amp; "-" &amp; I32)</f>
        <v xml:space="preserve"> </v>
      </c>
      <c r="AJ148" s="149" t="str">
        <f>IF(LEN(TRIM(E34))&lt;1," ",E34 &amp; "-" &amp; G34 &amp; "-" &amp; I34)</f>
        <v xml:space="preserve"> </v>
      </c>
      <c r="AK148" s="149" t="str">
        <f>IF(LEN(TRIM(E35))&lt;2,"",TRIM(E35))</f>
        <v/>
      </c>
      <c r="AL148" s="149">
        <f ca="1">AK158</f>
        <v>0</v>
      </c>
      <c r="AM148" s="149" t="str">
        <f>IF(LEN(TRIM(E18))&lt;2," ",E18 &amp; "-" &amp; G18 &amp; "-" &amp; I18)</f>
        <v xml:space="preserve"> </v>
      </c>
      <c r="AN148" s="149" t="str">
        <f>TRIM(E14&amp;G14&amp;J14&amp;"　"&amp;N14)</f>
        <v/>
      </c>
      <c r="AO148" s="149">
        <f ca="1">AO152</f>
        <v>0</v>
      </c>
      <c r="AP148" s="149">
        <f ca="1">AO154</f>
        <v>0</v>
      </c>
      <c r="AQ148" s="149" t="str">
        <f>TRIM(DBCS(E21))</f>
        <v/>
      </c>
      <c r="AR148" s="149" t="str">
        <f>IF(AB145=0,"",AR154)</f>
        <v/>
      </c>
      <c r="AS148" s="149" t="str">
        <f>IF(AB145=0,"",TRIM(DBCS(E29)))</f>
        <v/>
      </c>
      <c r="AT148" s="149">
        <f>IF(ISERROR(AT151),,AT151)</f>
        <v>0</v>
      </c>
      <c r="AU148" s="149">
        <f t="shared" ref="AU148:BC148" si="1">IF(ISERROR(AU151),,AU151)</f>
        <v>0</v>
      </c>
      <c r="AV148" s="149">
        <f t="shared" si="1"/>
        <v>0</v>
      </c>
      <c r="AW148" s="149">
        <f t="shared" si="1"/>
        <v>0</v>
      </c>
      <c r="AX148" s="149">
        <f t="shared" si="1"/>
        <v>0</v>
      </c>
      <c r="AY148" s="149">
        <f>IF(ISERROR(AY151),,AY151)</f>
        <v>0</v>
      </c>
      <c r="AZ148" s="149">
        <f t="shared" si="1"/>
        <v>0</v>
      </c>
      <c r="BA148" s="149">
        <f t="shared" si="1"/>
        <v>0</v>
      </c>
      <c r="BB148" s="149">
        <f t="shared" si="1"/>
        <v>0</v>
      </c>
      <c r="BC148" s="149">
        <f t="shared" si="1"/>
        <v>0</v>
      </c>
      <c r="BD148" s="149"/>
      <c r="BE148" s="149"/>
      <c r="BF148" s="149"/>
      <c r="BG148" s="149"/>
      <c r="BH148" s="149"/>
      <c r="BI148" s="149"/>
      <c r="BJ148" s="149"/>
      <c r="BK148" s="149"/>
      <c r="BL148" s="149"/>
      <c r="BM148" s="149"/>
      <c r="BN148" s="149"/>
      <c r="BO148" s="149"/>
      <c r="BP148" s="149"/>
      <c r="BQ148" s="149"/>
      <c r="BR148" s="149"/>
      <c r="BS148" s="149"/>
      <c r="BT148" s="149"/>
      <c r="BU148" s="149"/>
      <c r="BV148" s="149" t="str">
        <f>IF(BV151="有",F73,"無")</f>
        <v>無</v>
      </c>
      <c r="BW148" s="149">
        <v>3</v>
      </c>
      <c r="BX148" s="149">
        <f ca="1">VLOOKUP(BX151,DT162:DU164,2,FALSE)</f>
        <v>0</v>
      </c>
      <c r="BY148" s="149">
        <f ca="1">VLOOKUP(BY151,EF162:EG179,2,FALSE)</f>
        <v>0</v>
      </c>
      <c r="BZ148" s="149" t="str">
        <f ca="1">IF(ISERROR(BZ157),"",BZ157)</f>
        <v/>
      </c>
      <c r="CA148" s="149">
        <f ca="1">VLOOKUP(CC151,EZ162:FA164,2,FALSE)</f>
        <v>0</v>
      </c>
      <c r="CB148" s="149"/>
      <c r="CC148" s="149"/>
      <c r="CD148" s="149"/>
      <c r="CE148" s="149"/>
      <c r="CF148" s="149"/>
      <c r="CG148" s="149"/>
      <c r="CH148" s="149"/>
      <c r="CI148" s="149"/>
      <c r="CJ148" s="149"/>
      <c r="CK148" s="149"/>
      <c r="CL148" s="149"/>
      <c r="CM148" s="149"/>
      <c r="CN148" s="149"/>
      <c r="CO148" s="149"/>
      <c r="CP148" s="487" t="str">
        <f>CP151</f>
        <v/>
      </c>
      <c r="CR148" s="6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22"/>
      <c r="FE148" s="122"/>
      <c r="FF148" s="122"/>
      <c r="FG148" s="122"/>
      <c r="FH148" s="122"/>
      <c r="FI148" s="122"/>
      <c r="FJ148" s="122"/>
      <c r="FK148" s="122"/>
      <c r="FL148" s="122"/>
      <c r="FM148" s="122"/>
      <c r="FN148" s="122"/>
      <c r="FO148" s="122"/>
      <c r="FP148" s="122"/>
      <c r="FQ148" s="122"/>
      <c r="FR148" s="122"/>
      <c r="FS148" s="122"/>
      <c r="FT148" s="122"/>
      <c r="FU148" s="122"/>
      <c r="FV148" s="122"/>
      <c r="FW148" s="122"/>
      <c r="FX148" s="122"/>
      <c r="FY148" s="120"/>
      <c r="GA148" s="61"/>
    </row>
    <row r="149" spans="1:183" ht="17.25" hidden="1" customHeight="1">
      <c r="A149" s="113"/>
      <c r="B149" s="113"/>
      <c r="C149" s="113"/>
      <c r="D149" s="113"/>
      <c r="E149" s="113"/>
      <c r="F149" s="113"/>
      <c r="G149" s="113"/>
      <c r="H149" s="113"/>
      <c r="I149" s="113"/>
      <c r="J149" s="113"/>
      <c r="K149" s="113"/>
      <c r="L149" s="113"/>
      <c r="M149" s="113"/>
      <c r="N149" s="113"/>
      <c r="O149" s="113"/>
      <c r="P149" s="113"/>
      <c r="Q149" s="113"/>
      <c r="R149" s="113"/>
      <c r="S149" s="121"/>
      <c r="T149" s="121"/>
      <c r="U149" s="121"/>
      <c r="V149" s="121"/>
      <c r="W149" s="121"/>
      <c r="X149" s="121"/>
      <c r="Y149" s="121"/>
      <c r="Z149" s="61" t="s">
        <v>793</v>
      </c>
      <c r="AA149" s="476" t="s">
        <v>792</v>
      </c>
      <c r="AB149" s="476" t="s">
        <v>864</v>
      </c>
      <c r="AC149" s="476" t="s">
        <v>795</v>
      </c>
      <c r="AD149" s="476" t="s">
        <v>796</v>
      </c>
      <c r="AE149" s="476" t="s">
        <v>795</v>
      </c>
      <c r="AF149" s="476" t="s">
        <v>795</v>
      </c>
      <c r="AG149" s="476" t="s">
        <v>792</v>
      </c>
      <c r="AH149" s="476" t="s">
        <v>797</v>
      </c>
      <c r="AI149" s="476" t="s">
        <v>797</v>
      </c>
      <c r="AJ149" s="476" t="s">
        <v>797</v>
      </c>
      <c r="AK149" s="476" t="s">
        <v>797</v>
      </c>
      <c r="AL149" s="476" t="s">
        <v>792</v>
      </c>
      <c r="AM149" s="476" t="s">
        <v>797</v>
      </c>
      <c r="AN149" s="476" t="s">
        <v>795</v>
      </c>
      <c r="AO149" s="476" t="s">
        <v>799</v>
      </c>
      <c r="AP149" s="476" t="s">
        <v>795</v>
      </c>
      <c r="AQ149" s="476" t="s">
        <v>795</v>
      </c>
      <c r="AR149" s="476" t="s">
        <v>795</v>
      </c>
      <c r="AS149" s="476" t="s">
        <v>795</v>
      </c>
      <c r="AT149" s="476" t="s">
        <v>799</v>
      </c>
      <c r="AU149" s="476" t="s">
        <v>799</v>
      </c>
      <c r="AV149" s="476" t="s">
        <v>799</v>
      </c>
      <c r="AW149" s="476" t="s">
        <v>799</v>
      </c>
      <c r="AX149" s="476" t="s">
        <v>799</v>
      </c>
      <c r="AY149" s="476" t="s">
        <v>799</v>
      </c>
      <c r="AZ149" s="476" t="s">
        <v>799</v>
      </c>
      <c r="BA149" s="476" t="s">
        <v>799</v>
      </c>
      <c r="BB149" s="476" t="s">
        <v>799</v>
      </c>
      <c r="BC149" s="476" t="s">
        <v>799</v>
      </c>
      <c r="BD149" s="476" t="s">
        <v>799</v>
      </c>
      <c r="BE149" s="476" t="s">
        <v>799</v>
      </c>
      <c r="BF149" s="476" t="s">
        <v>799</v>
      </c>
      <c r="BG149" s="476" t="s">
        <v>799</v>
      </c>
      <c r="BH149" s="476" t="s">
        <v>799</v>
      </c>
      <c r="BI149" s="476" t="s">
        <v>799</v>
      </c>
      <c r="BJ149" s="476" t="s">
        <v>799</v>
      </c>
      <c r="BK149" s="476" t="s">
        <v>799</v>
      </c>
      <c r="BL149" s="476" t="s">
        <v>799</v>
      </c>
      <c r="BM149" s="476" t="s">
        <v>799</v>
      </c>
      <c r="BN149" s="476" t="s">
        <v>799</v>
      </c>
      <c r="BO149" s="476" t="s">
        <v>799</v>
      </c>
      <c r="BP149" s="476" t="s">
        <v>799</v>
      </c>
      <c r="BQ149" s="476" t="s">
        <v>799</v>
      </c>
      <c r="BR149" s="476" t="s">
        <v>799</v>
      </c>
      <c r="BS149" s="476" t="s">
        <v>799</v>
      </c>
      <c r="BT149" s="476" t="s">
        <v>799</v>
      </c>
      <c r="BU149" s="476" t="s">
        <v>799</v>
      </c>
      <c r="BV149" s="476" t="s">
        <v>924</v>
      </c>
      <c r="BW149" s="476" t="s">
        <v>799</v>
      </c>
      <c r="BX149" s="476" t="s">
        <v>799</v>
      </c>
      <c r="BY149" s="476" t="s">
        <v>799</v>
      </c>
      <c r="BZ149" s="476" t="s">
        <v>792</v>
      </c>
      <c r="CA149" s="476" t="s">
        <v>799</v>
      </c>
      <c r="CB149" s="476" t="s">
        <v>799</v>
      </c>
      <c r="CC149" s="476" t="s">
        <v>799</v>
      </c>
      <c r="CD149" s="476" t="s">
        <v>799</v>
      </c>
      <c r="CE149" s="476" t="s">
        <v>797</v>
      </c>
      <c r="CF149" s="476" t="s">
        <v>799</v>
      </c>
      <c r="CG149" s="476" t="s">
        <v>799</v>
      </c>
      <c r="CH149" s="476" t="s">
        <v>799</v>
      </c>
      <c r="CI149" s="476" t="s">
        <v>797</v>
      </c>
      <c r="CJ149" s="476" t="s">
        <v>799</v>
      </c>
      <c r="CK149" s="476" t="s">
        <v>799</v>
      </c>
      <c r="CL149" s="476" t="s">
        <v>797</v>
      </c>
      <c r="CM149" s="476"/>
      <c r="CN149" s="476"/>
      <c r="CO149" s="476"/>
      <c r="CP149" s="476"/>
      <c r="CR149" s="61"/>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U149" s="130"/>
      <c r="EV149" s="130"/>
      <c r="EW149" s="130"/>
      <c r="EX149" s="130"/>
      <c r="EY149" s="130"/>
      <c r="EZ149" s="130"/>
      <c r="FA149" s="130"/>
      <c r="FB149" s="130"/>
      <c r="FC149" s="130"/>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0"/>
      <c r="GA149" s="61"/>
    </row>
    <row r="150" spans="1:183" ht="17.25" hidden="1" customHeight="1">
      <c r="A150" s="113"/>
      <c r="B150" s="113"/>
      <c r="C150" s="113"/>
      <c r="D150" s="113"/>
      <c r="E150" s="113"/>
      <c r="F150" s="113"/>
      <c r="G150" s="113"/>
      <c r="H150" s="113"/>
      <c r="I150" s="113"/>
      <c r="J150" s="113"/>
      <c r="K150" s="113"/>
      <c r="L150" s="113"/>
      <c r="M150" s="113"/>
      <c r="N150" s="113"/>
      <c r="O150" s="113"/>
      <c r="P150" s="113"/>
      <c r="Q150" s="113"/>
      <c r="R150" s="113"/>
      <c r="S150" s="121"/>
      <c r="T150" s="121"/>
      <c r="U150" s="121"/>
      <c r="V150" s="121"/>
      <c r="W150" s="121"/>
      <c r="X150" s="121"/>
      <c r="Y150" s="121"/>
      <c r="Z150" s="61" t="s">
        <v>794</v>
      </c>
      <c r="AA150" s="476">
        <v>5</v>
      </c>
      <c r="AB150" s="476">
        <v>8</v>
      </c>
      <c r="AC150" s="476">
        <v>255</v>
      </c>
      <c r="AD150" s="476">
        <v>255</v>
      </c>
      <c r="AE150" s="476">
        <v>255</v>
      </c>
      <c r="AF150" s="476">
        <v>255</v>
      </c>
      <c r="AG150" s="476">
        <v>1</v>
      </c>
      <c r="AH150" s="476">
        <v>20</v>
      </c>
      <c r="AI150" s="476">
        <v>50</v>
      </c>
      <c r="AJ150" s="476">
        <v>50</v>
      </c>
      <c r="AK150" s="476">
        <v>255</v>
      </c>
      <c r="AL150" s="476">
        <v>3</v>
      </c>
      <c r="AM150" s="476">
        <v>50</v>
      </c>
      <c r="AN150" s="476">
        <v>255</v>
      </c>
      <c r="AO150" s="476">
        <v>2</v>
      </c>
      <c r="AP150" s="476">
        <v>50</v>
      </c>
      <c r="AQ150" s="476">
        <v>50</v>
      </c>
      <c r="AR150" s="476">
        <v>60</v>
      </c>
      <c r="AS150" s="476">
        <v>50</v>
      </c>
      <c r="AT150" s="476">
        <v>3</v>
      </c>
      <c r="AU150" s="476">
        <v>3</v>
      </c>
      <c r="AV150" s="476">
        <v>3</v>
      </c>
      <c r="AW150" s="476">
        <v>3</v>
      </c>
      <c r="AX150" s="476">
        <v>3</v>
      </c>
      <c r="AY150" s="476">
        <v>3</v>
      </c>
      <c r="AZ150" s="476">
        <v>3</v>
      </c>
      <c r="BA150" s="476">
        <v>3</v>
      </c>
      <c r="BB150" s="476">
        <v>3</v>
      </c>
      <c r="BC150" s="476">
        <v>3</v>
      </c>
      <c r="BD150" s="476"/>
      <c r="BE150" s="476"/>
      <c r="BF150" s="476"/>
      <c r="BG150" s="476"/>
      <c r="BH150" s="476"/>
      <c r="BI150" s="476"/>
      <c r="BJ150" s="476"/>
      <c r="BK150" s="476"/>
      <c r="BL150" s="476"/>
      <c r="BM150" s="476"/>
      <c r="BN150" s="476"/>
      <c r="BO150" s="476"/>
      <c r="BP150" s="476"/>
      <c r="BQ150" s="476"/>
      <c r="BR150" s="476"/>
      <c r="BS150" s="476"/>
      <c r="BT150" s="476"/>
      <c r="BU150" s="476"/>
      <c r="BV150" s="476">
        <v>14</v>
      </c>
      <c r="BW150" s="476">
        <v>1</v>
      </c>
      <c r="BX150" s="476">
        <v>1</v>
      </c>
      <c r="BY150" s="476">
        <v>1</v>
      </c>
      <c r="BZ150" s="476">
        <v>5</v>
      </c>
      <c r="CA150" s="476"/>
      <c r="CB150" s="476"/>
      <c r="CC150" s="476"/>
      <c r="CD150" s="476"/>
      <c r="CE150" s="476">
        <v>20</v>
      </c>
      <c r="CF150" s="476"/>
      <c r="CG150" s="476"/>
      <c r="CH150" s="476"/>
      <c r="CI150" s="476">
        <v>20</v>
      </c>
      <c r="CJ150" s="476"/>
      <c r="CK150" s="476"/>
      <c r="CL150" s="476">
        <v>30</v>
      </c>
      <c r="CM150" s="476">
        <v>30</v>
      </c>
      <c r="CN150" s="476">
        <v>30</v>
      </c>
      <c r="CO150" s="476">
        <v>30</v>
      </c>
      <c r="CP150" s="476">
        <v>30</v>
      </c>
      <c r="CR150" s="61"/>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c r="EB150" s="130"/>
      <c r="EC150" s="130"/>
      <c r="ED150" s="130"/>
      <c r="EE150" s="130"/>
      <c r="EF150" s="130"/>
      <c r="EG150" s="130"/>
      <c r="EH150" s="130"/>
      <c r="EI150" s="130"/>
      <c r="EJ150" s="130"/>
      <c r="EK150" s="130"/>
      <c r="EL150" s="130"/>
      <c r="EM150" s="130"/>
      <c r="EN150" s="130"/>
      <c r="EO150" s="130"/>
      <c r="EP150" s="130"/>
      <c r="EQ150" s="130"/>
      <c r="ER150" s="130"/>
      <c r="ES150" s="130"/>
      <c r="ET150" s="130"/>
      <c r="EU150" s="130"/>
      <c r="EV150" s="130"/>
      <c r="EW150" s="130"/>
      <c r="EX150" s="130"/>
      <c r="EY150" s="130"/>
      <c r="EZ150" s="130"/>
      <c r="FA150" s="130"/>
      <c r="FB150" s="130"/>
      <c r="FC150" s="130"/>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0"/>
      <c r="GA150" s="61"/>
    </row>
    <row r="151" spans="1:183" ht="17.25" hidden="1" customHeight="1">
      <c r="A151" s="113"/>
      <c r="B151" s="113"/>
      <c r="C151" s="113"/>
      <c r="D151" s="113"/>
      <c r="E151" s="113"/>
      <c r="F151" s="113"/>
      <c r="G151" s="113"/>
      <c r="H151" s="113"/>
      <c r="I151" s="113"/>
      <c r="J151" s="113"/>
      <c r="K151" s="113"/>
      <c r="L151" s="113"/>
      <c r="M151" s="113"/>
      <c r="N151" s="113"/>
      <c r="O151" s="113"/>
      <c r="P151" s="113"/>
      <c r="Q151" s="113"/>
      <c r="R151" s="113"/>
      <c r="S151" s="121"/>
      <c r="T151" s="121"/>
      <c r="U151" s="121"/>
      <c r="V151" s="121"/>
      <c r="W151" s="121"/>
      <c r="X151" s="121"/>
      <c r="Y151" s="121"/>
      <c r="AA151" s="41"/>
      <c r="AB151" s="41"/>
      <c r="AC151" s="41"/>
      <c r="AD151" s="41"/>
      <c r="AE151" s="41"/>
      <c r="AF151" s="41"/>
      <c r="AG151" s="41"/>
      <c r="AH151" s="41"/>
      <c r="AI151" s="41"/>
      <c r="AJ151" s="41"/>
      <c r="AK151" s="41" t="s">
        <v>328</v>
      </c>
      <c r="AL151" s="41" t="s">
        <v>436</v>
      </c>
      <c r="AM151" s="41"/>
      <c r="AN151" s="41" t="s">
        <v>327</v>
      </c>
      <c r="AO151" s="41">
        <v>1</v>
      </c>
      <c r="AP151" s="41"/>
      <c r="AQ151" s="41" t="s">
        <v>327</v>
      </c>
      <c r="AR151" s="41">
        <v>1</v>
      </c>
      <c r="AS151" s="41"/>
      <c r="AT151" s="41" t="e">
        <f>VLOOKUP(1,$AC$14:$AD$53,2,FALSE)</f>
        <v>#N/A</v>
      </c>
      <c r="AU151" s="41" t="e">
        <f>VLOOKUP(2,$AC$14:$AD$53,2,FALSE)</f>
        <v>#N/A</v>
      </c>
      <c r="AV151" s="41" t="e">
        <f>VLOOKUP(3,$AC$14:$AD$53,2,FALSE)</f>
        <v>#N/A</v>
      </c>
      <c r="AW151" s="41" t="e">
        <f>VLOOKUP(4,$AC$14:$AD$53,2,FALSE)</f>
        <v>#N/A</v>
      </c>
      <c r="AX151" s="41" t="e">
        <f>VLOOKUP(5,$AC$14:$AD$53,2,FALSE)</f>
        <v>#N/A</v>
      </c>
      <c r="AY151" s="41" t="e">
        <f>VLOOKUP(6,$AC$14:$AD$53,2,FALSE)</f>
        <v>#N/A</v>
      </c>
      <c r="AZ151" s="41" t="e">
        <f>VLOOKUP(7,$AC$14:$AD$53,2,FALSE)</f>
        <v>#N/A</v>
      </c>
      <c r="BA151" s="41" t="e">
        <f>VLOOKUP(8,$AC$14:$AD$53,2,FALSE)</f>
        <v>#N/A</v>
      </c>
      <c r="BB151" s="41" t="e">
        <f>VLOOKUP(9,$AC$14:$AD$53,2,FALSE)</f>
        <v>#N/A</v>
      </c>
      <c r="BC151" s="41" t="e">
        <f>VLOOKUP(10,$AC$14:$AD$53,2,FALSE)</f>
        <v>#N/A</v>
      </c>
      <c r="BD151" s="41"/>
      <c r="BE151" s="41"/>
      <c r="BF151" s="41"/>
      <c r="BG151" s="41"/>
      <c r="BH151" s="41"/>
      <c r="BI151" s="41"/>
      <c r="BJ151" s="41"/>
      <c r="BK151" s="41"/>
      <c r="BL151" s="41"/>
      <c r="BM151" s="41"/>
      <c r="BN151" s="41"/>
      <c r="BO151" s="41"/>
      <c r="BP151" s="41"/>
      <c r="BQ151" s="41"/>
      <c r="BR151" s="41"/>
      <c r="BS151" s="41"/>
      <c r="BT151" s="41"/>
      <c r="BU151" s="41"/>
      <c r="BV151" s="41" t="str">
        <f>IF(F73&gt;0,"有","無")</f>
        <v>無</v>
      </c>
      <c r="BW151" s="41" t="s">
        <v>437</v>
      </c>
      <c r="BX151" s="41">
        <v>1</v>
      </c>
      <c r="BY151" s="41">
        <v>1</v>
      </c>
      <c r="BZ151" s="41"/>
      <c r="CA151" s="41"/>
      <c r="CB151" s="41"/>
      <c r="CC151" s="41">
        <v>1</v>
      </c>
      <c r="CD151" s="41">
        <v>1</v>
      </c>
      <c r="CE151" s="41">
        <v>1</v>
      </c>
      <c r="CF151" s="41">
        <v>1</v>
      </c>
      <c r="CG151" s="41"/>
      <c r="CH151" s="41">
        <v>1</v>
      </c>
      <c r="CI151" s="41">
        <v>1</v>
      </c>
      <c r="CJ151" s="41">
        <v>1</v>
      </c>
      <c r="CK151" s="41"/>
      <c r="CL151" s="41">
        <v>1</v>
      </c>
      <c r="CM151" s="41">
        <v>1</v>
      </c>
      <c r="CN151" s="41"/>
      <c r="CO151" s="41"/>
      <c r="CP151" s="41" t="str">
        <f>IF(ISTEXT(E58),"補 "&amp;E58,"")</f>
        <v/>
      </c>
      <c r="CR151" s="61"/>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c r="EB151" s="130"/>
      <c r="EC151" s="130"/>
      <c r="ED151" s="130"/>
      <c r="EE151" s="130"/>
      <c r="EF151" s="130"/>
      <c r="EG151" s="130"/>
      <c r="EH151" s="130"/>
      <c r="EI151" s="130"/>
      <c r="EJ151" s="130"/>
      <c r="EK151" s="130"/>
      <c r="EL151" s="130"/>
      <c r="EM151" s="130"/>
      <c r="EN151" s="130"/>
      <c r="EO151" s="130"/>
      <c r="EP151" s="130"/>
      <c r="EQ151" s="130"/>
      <c r="ER151" s="130"/>
      <c r="ES151" s="130"/>
      <c r="ET151" s="130"/>
      <c r="EU151" s="130"/>
      <c r="EV151" s="130"/>
      <c r="EW151" s="130"/>
      <c r="EX151" s="130"/>
      <c r="EY151" s="130"/>
      <c r="EZ151" s="130"/>
      <c r="FA151" s="130"/>
      <c r="FB151" s="130"/>
      <c r="FC151" s="130"/>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0"/>
      <c r="GA151" s="61"/>
    </row>
    <row r="152" spans="1:183" ht="17.25" hidden="1" customHeight="1">
      <c r="A152" s="113"/>
      <c r="B152" s="113"/>
      <c r="C152" s="113"/>
      <c r="D152" s="113"/>
      <c r="E152" s="113"/>
      <c r="F152" s="113"/>
      <c r="G152" s="113"/>
      <c r="H152" s="113"/>
      <c r="I152" s="113"/>
      <c r="J152" s="113"/>
      <c r="K152" s="113"/>
      <c r="L152" s="113"/>
      <c r="M152" s="113"/>
      <c r="N152" s="113"/>
      <c r="O152" s="113"/>
      <c r="P152" s="113"/>
      <c r="Q152" s="113"/>
      <c r="R152" s="113"/>
      <c r="S152" s="121"/>
      <c r="T152" s="121"/>
      <c r="U152" s="121"/>
      <c r="V152" s="121"/>
      <c r="W152" s="121"/>
      <c r="X152" s="121"/>
      <c r="Y152" s="121"/>
      <c r="AA152" s="41"/>
      <c r="AB152" s="41"/>
      <c r="AC152" s="41"/>
      <c r="AD152" s="41"/>
      <c r="AE152" s="41"/>
      <c r="AF152" s="41" t="s">
        <v>314</v>
      </c>
      <c r="AG152" s="41">
        <f>IF(IF(AB145=1,TRIM($E$26),TRIM($E$14))="東京都",1,0)</f>
        <v>0</v>
      </c>
      <c r="AH152" s="41"/>
      <c r="AI152" s="41"/>
      <c r="AJ152" s="41" t="s">
        <v>318</v>
      </c>
      <c r="AK152" s="41" t="e">
        <f>MATCH(TRIM($E$14),$CX$162:$CX$259,FALSE)</f>
        <v>#N/A</v>
      </c>
      <c r="AL152" s="41" t="e">
        <f>MATCH(TRIM(E26),$CX$162:$CX$259,FALSE)</f>
        <v>#N/A</v>
      </c>
      <c r="AM152" s="41"/>
      <c r="AN152" s="41" t="s">
        <v>325</v>
      </c>
      <c r="AO152" s="41">
        <f ca="1">VLOOKUP(AO151,$CZ$162:$DA$173,2,FALSE)</f>
        <v>0</v>
      </c>
      <c r="AP152" s="41"/>
      <c r="AQ152" s="41" t="s">
        <v>325</v>
      </c>
      <c r="AR152" s="41">
        <f ca="1">VLOOKUP(AR151,$DD$162:$DE$186,2,FALSE)</f>
        <v>0</v>
      </c>
      <c r="AS152" s="41"/>
      <c r="AT152" s="41" t="e">
        <f t="shared" ref="AT152:BC152" si="2">VLOOKUP(AT148,$DI$162:$DJ$201,2,FALSE)</f>
        <v>#N/A</v>
      </c>
      <c r="AU152" s="41" t="e">
        <f t="shared" si="2"/>
        <v>#N/A</v>
      </c>
      <c r="AV152" s="41" t="e">
        <f t="shared" si="2"/>
        <v>#N/A</v>
      </c>
      <c r="AW152" s="41" t="e">
        <f t="shared" si="2"/>
        <v>#N/A</v>
      </c>
      <c r="AX152" s="41" t="e">
        <f t="shared" si="2"/>
        <v>#N/A</v>
      </c>
      <c r="AY152" s="41" t="e">
        <f t="shared" si="2"/>
        <v>#N/A</v>
      </c>
      <c r="AZ152" s="41" t="e">
        <f t="shared" si="2"/>
        <v>#N/A</v>
      </c>
      <c r="BA152" s="41" t="e">
        <f t="shared" si="2"/>
        <v>#N/A</v>
      </c>
      <c r="BB152" s="41" t="e">
        <f t="shared" si="2"/>
        <v>#N/A</v>
      </c>
      <c r="BC152" s="41" t="e">
        <f t="shared" si="2"/>
        <v>#N/A</v>
      </c>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f ca="1">IF(VLOOKUP(BY151,$EF$162:$EH$179,3,FALSE)="個人","",VLOOKUP(BY151,$EF$162:$EH$179,3,FALSE))</f>
        <v>0</v>
      </c>
      <c r="BZ152" s="41" t="e">
        <f>MATCH(IF(AB145=1,E26,E14),EL162:EL262,FALSE)</f>
        <v>#N/A</v>
      </c>
      <c r="CA152" s="41"/>
      <c r="CC152" s="41"/>
      <c r="CD152" s="41"/>
      <c r="CE152" s="41"/>
      <c r="CF152" s="41"/>
      <c r="CG152" s="41"/>
      <c r="CH152" s="41"/>
      <c r="CI152" s="41"/>
      <c r="CJ152" s="41"/>
      <c r="CK152" s="41"/>
      <c r="CL152" s="41"/>
      <c r="CM152" s="41"/>
      <c r="CN152" s="41"/>
      <c r="CO152" s="41"/>
      <c r="CP152" s="41" t="str">
        <f>IF(CP151="有",AD59,"")</f>
        <v/>
      </c>
      <c r="CR152" s="61"/>
      <c r="CS152" s="130"/>
      <c r="CT152" s="130"/>
      <c r="CU152" s="130"/>
      <c r="CV152" s="130"/>
      <c r="CW152" s="130"/>
      <c r="CX152" s="130"/>
      <c r="CY152" s="130"/>
      <c r="CZ152" s="130"/>
      <c r="DA152" s="130"/>
      <c r="DB152" s="130"/>
      <c r="DC152" s="130"/>
      <c r="DD152" s="130"/>
      <c r="DE152" s="130"/>
      <c r="DF152" s="130"/>
      <c r="DG152" s="130"/>
      <c r="DH152" s="130"/>
      <c r="DI152" s="130"/>
      <c r="DJ152" s="130"/>
      <c r="DK152" s="130"/>
      <c r="DL152" s="130"/>
      <c r="DM152" s="130"/>
      <c r="DN152" s="130"/>
      <c r="DO152" s="130"/>
      <c r="DP152" s="130"/>
      <c r="DQ152" s="130"/>
      <c r="DR152" s="130"/>
      <c r="DS152" s="130"/>
      <c r="DT152" s="130"/>
      <c r="DU152" s="130"/>
      <c r="DV152" s="130"/>
      <c r="DW152" s="130"/>
      <c r="DX152" s="130"/>
      <c r="DY152" s="130"/>
      <c r="DZ152" s="130"/>
      <c r="EA152" s="130"/>
      <c r="EB152" s="130"/>
      <c r="EC152" s="130"/>
      <c r="ED152" s="130"/>
      <c r="EE152" s="130"/>
      <c r="EF152" s="130"/>
      <c r="EG152" s="130"/>
      <c r="EH152" s="130"/>
      <c r="EI152" s="130"/>
      <c r="EJ152" s="130"/>
      <c r="EK152" s="130"/>
      <c r="EL152" s="130"/>
      <c r="EM152" s="130"/>
      <c r="EN152" s="130"/>
      <c r="EO152" s="130"/>
      <c r="EP152" s="130"/>
      <c r="EQ152" s="130"/>
      <c r="ER152" s="130"/>
      <c r="ES152" s="130"/>
      <c r="ET152" s="130"/>
      <c r="EU152" s="130"/>
      <c r="EV152" s="130"/>
      <c r="EW152" s="130"/>
      <c r="EX152" s="130"/>
      <c r="EY152" s="130"/>
      <c r="EZ152" s="130"/>
      <c r="FA152" s="130"/>
      <c r="FB152" s="130"/>
      <c r="FC152" s="130"/>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0"/>
      <c r="GA152" s="61"/>
    </row>
    <row r="153" spans="1:183" ht="17.25" hidden="1" customHeight="1">
      <c r="A153" s="113"/>
      <c r="B153" s="113"/>
      <c r="C153" s="113"/>
      <c r="D153" s="113"/>
      <c r="E153" s="113"/>
      <c r="F153" s="113"/>
      <c r="G153" s="113"/>
      <c r="H153" s="113"/>
      <c r="I153" s="113"/>
      <c r="J153" s="113"/>
      <c r="K153" s="113"/>
      <c r="L153" s="113"/>
      <c r="M153" s="113"/>
      <c r="N153" s="113"/>
      <c r="O153" s="113"/>
      <c r="P153" s="113"/>
      <c r="Q153" s="113"/>
      <c r="R153" s="113"/>
      <c r="S153" s="121"/>
      <c r="T153" s="121"/>
      <c r="U153" s="121"/>
      <c r="V153" s="121"/>
      <c r="W153" s="121"/>
      <c r="X153" s="121"/>
      <c r="Y153" s="121"/>
      <c r="AA153" s="41"/>
      <c r="AB153" s="41"/>
      <c r="AC153" s="41"/>
      <c r="AD153" s="41"/>
      <c r="AE153" s="41"/>
      <c r="AF153" s="41" t="s">
        <v>315</v>
      </c>
      <c r="AG153" s="41">
        <f>IF(ISERROR(AG152),0,1)</f>
        <v>1</v>
      </c>
      <c r="AH153" s="41"/>
      <c r="AI153" s="41"/>
      <c r="AJ153" s="41" t="s">
        <v>320</v>
      </c>
      <c r="AK153" s="41">
        <f>IF(ISERROR(AK152),0,AK152)</f>
        <v>0</v>
      </c>
      <c r="AL153" s="41">
        <f>IF(ISERROR(AL152),0,AL152)</f>
        <v>0</v>
      </c>
      <c r="AM153" s="41"/>
      <c r="AN153" s="41" t="s">
        <v>326</v>
      </c>
      <c r="AO153" s="41" t="str">
        <f>IF(ISTEXT(N19),N19,"")</f>
        <v/>
      </c>
      <c r="AP153" s="41"/>
      <c r="AQ153" s="41" t="s">
        <v>326</v>
      </c>
      <c r="AR153" s="41" t="str">
        <f>IF(ISTEXT(N27),N27,"")</f>
        <v/>
      </c>
      <c r="AS153" s="41"/>
      <c r="AT153" s="41" t="str">
        <f>IF(ISERROR(AT152),"",AT152)</f>
        <v/>
      </c>
      <c r="AU153" s="41" t="str">
        <f t="shared" ref="AU153:BC153" si="3">IF(ISERROR(AU152),"",AU152)</f>
        <v/>
      </c>
      <c r="AV153" s="41" t="str">
        <f t="shared" si="3"/>
        <v/>
      </c>
      <c r="AW153" s="41" t="str">
        <f t="shared" si="3"/>
        <v/>
      </c>
      <c r="AX153" s="41" t="str">
        <f t="shared" si="3"/>
        <v/>
      </c>
      <c r="AY153" s="41" t="str">
        <f t="shared" si="3"/>
        <v/>
      </c>
      <c r="AZ153" s="41" t="str">
        <f t="shared" si="3"/>
        <v/>
      </c>
      <c r="BA153" s="41" t="str">
        <f t="shared" si="3"/>
        <v/>
      </c>
      <c r="BB153" s="41" t="str">
        <f t="shared" si="3"/>
        <v/>
      </c>
      <c r="BC153" s="41" t="str">
        <f t="shared" si="3"/>
        <v/>
      </c>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f>IF(ISERROR(BZ152),0,BZ152)</f>
        <v>0</v>
      </c>
      <c r="CA153" s="41"/>
      <c r="CC153" s="41"/>
      <c r="CD153" s="41"/>
      <c r="CE153" s="41"/>
      <c r="CF153" s="41"/>
      <c r="CG153" s="41"/>
      <c r="CH153" s="41"/>
      <c r="CI153" s="41"/>
      <c r="CJ153" s="41"/>
      <c r="CK153" s="41"/>
      <c r="CL153" s="41"/>
      <c r="CM153" s="41"/>
      <c r="CN153" s="41"/>
      <c r="CO153" s="41"/>
      <c r="CP153" s="41"/>
      <c r="CR153" s="61"/>
      <c r="CS153" s="130"/>
      <c r="CT153" s="130"/>
      <c r="CU153" s="130"/>
      <c r="CV153" s="130"/>
      <c r="CW153" s="130"/>
      <c r="CX153" s="130"/>
      <c r="CY153" s="130"/>
      <c r="CZ153" s="130"/>
      <c r="DA153" s="130"/>
      <c r="DB153" s="130"/>
      <c r="DC153" s="130"/>
      <c r="DD153" s="130"/>
      <c r="DE153" s="130"/>
      <c r="DF153" s="130"/>
      <c r="DG153" s="130"/>
      <c r="DH153" s="130"/>
      <c r="DI153" s="130"/>
      <c r="DJ153" s="130"/>
      <c r="DK153" s="130"/>
      <c r="DL153" s="130"/>
      <c r="DM153" s="130"/>
      <c r="DN153" s="130"/>
      <c r="DO153" s="130"/>
      <c r="DP153" s="130"/>
      <c r="DQ153" s="130"/>
      <c r="DR153" s="130"/>
      <c r="DS153" s="130"/>
      <c r="DT153" s="130"/>
      <c r="DU153" s="130"/>
      <c r="DV153" s="130"/>
      <c r="DW153" s="130"/>
      <c r="DX153" s="130"/>
      <c r="DY153" s="130"/>
      <c r="DZ153" s="130"/>
      <c r="EA153" s="130"/>
      <c r="EB153" s="130"/>
      <c r="EC153" s="130"/>
      <c r="ED153" s="130"/>
      <c r="EE153" s="130"/>
      <c r="EF153" s="130"/>
      <c r="EG153" s="130"/>
      <c r="EH153" s="130"/>
      <c r="EI153" s="130"/>
      <c r="EJ153" s="130"/>
      <c r="EK153" s="130"/>
      <c r="EL153" s="130"/>
      <c r="EM153" s="130"/>
      <c r="EN153" s="130"/>
      <c r="EO153" s="130"/>
      <c r="EP153" s="130"/>
      <c r="EQ153" s="130"/>
      <c r="ER153" s="130"/>
      <c r="ES153" s="130"/>
      <c r="ET153" s="130"/>
      <c r="EU153" s="130"/>
      <c r="EV153" s="130"/>
      <c r="EW153" s="130"/>
      <c r="EX153" s="130"/>
      <c r="EY153" s="130"/>
      <c r="EZ153" s="130"/>
      <c r="FA153" s="130"/>
      <c r="FB153" s="130"/>
      <c r="FC153" s="130"/>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0"/>
      <c r="GA153" s="61"/>
    </row>
    <row r="154" spans="1:183" ht="17.25" hidden="1" customHeight="1">
      <c r="A154" s="113"/>
      <c r="B154" s="113"/>
      <c r="C154" s="113"/>
      <c r="D154" s="113"/>
      <c r="E154" s="113"/>
      <c r="F154" s="113"/>
      <c r="G154" s="113"/>
      <c r="H154" s="113"/>
      <c r="I154" s="113"/>
      <c r="J154" s="113"/>
      <c r="K154" s="113"/>
      <c r="L154" s="113"/>
      <c r="M154" s="113"/>
      <c r="N154" s="113"/>
      <c r="O154" s="113"/>
      <c r="P154" s="113"/>
      <c r="Q154" s="113"/>
      <c r="R154" s="113"/>
      <c r="S154" s="121"/>
      <c r="T154" s="121"/>
      <c r="U154" s="121"/>
      <c r="V154" s="121"/>
      <c r="W154" s="121"/>
      <c r="X154" s="121"/>
      <c r="Y154" s="121"/>
      <c r="AA154" s="41"/>
      <c r="AB154" s="41"/>
      <c r="AC154" s="41"/>
      <c r="AD154" s="41"/>
      <c r="AE154" s="41"/>
      <c r="AF154" s="41" t="s">
        <v>312</v>
      </c>
      <c r="AG154" s="41" t="e">
        <f>MATCH(IF(AB145=1,TRIM($G$26),TRIM($G$14)),$FR$162:$FR$184,FALSE)</f>
        <v>#N/A</v>
      </c>
      <c r="AH154" s="41"/>
      <c r="AI154" s="41"/>
      <c r="AJ154" s="41" t="s">
        <v>319</v>
      </c>
      <c r="AK154" s="41" t="e">
        <f>MATCH(TRIM($G$14),$CX$162:$CX$259,FALSE)</f>
        <v>#N/A</v>
      </c>
      <c r="AL154" s="41" t="e">
        <f>MATCH(TRIM(G26),$CX$162:$CX$259,FALSE)</f>
        <v>#N/A</v>
      </c>
      <c r="AM154" s="41"/>
      <c r="AN154" s="41" t="s">
        <v>46</v>
      </c>
      <c r="AO154" s="41">
        <f ca="1">IF(AO152=99,AO153,VLOOKUP(AO152,$DA$162:$DB$173,2,FALSE))</f>
        <v>0</v>
      </c>
      <c r="AP154" s="41"/>
      <c r="AQ154" s="41" t="s">
        <v>46</v>
      </c>
      <c r="AR154" s="41">
        <f ca="1">IF(AR152=99,AR153,VLOOKUP(AR152,$DE$162:$DF$185,2,FALSE))</f>
        <v>0</v>
      </c>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t="e">
        <f>MATCH(IF(AB145=1,G26,G14),EL162:EL262,FALSE)</f>
        <v>#N/A</v>
      </c>
      <c r="CA154" s="41"/>
      <c r="CC154" s="41"/>
      <c r="CD154" s="41"/>
      <c r="CE154" s="41"/>
      <c r="CF154" s="41"/>
      <c r="CG154" s="41"/>
      <c r="CH154" s="41"/>
      <c r="CI154" s="41"/>
      <c r="CJ154" s="41"/>
      <c r="CK154" s="41"/>
      <c r="CL154" s="41"/>
      <c r="CM154" s="41"/>
      <c r="CN154" s="41"/>
      <c r="CO154" s="41"/>
      <c r="CP154" s="41"/>
      <c r="CR154" s="61"/>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c r="FB154" s="130"/>
      <c r="FC154" s="130"/>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0"/>
      <c r="GA154" s="61"/>
    </row>
    <row r="155" spans="1:183" ht="17.25" hidden="1" customHeight="1">
      <c r="A155" s="113"/>
      <c r="B155" s="113"/>
      <c r="C155" s="113"/>
      <c r="D155" s="113"/>
      <c r="E155" s="113"/>
      <c r="F155" s="113"/>
      <c r="G155" s="113"/>
      <c r="H155" s="113"/>
      <c r="I155" s="113"/>
      <c r="J155" s="113"/>
      <c r="K155" s="113"/>
      <c r="L155" s="113"/>
      <c r="M155" s="113"/>
      <c r="N155" s="113"/>
      <c r="O155" s="113"/>
      <c r="P155" s="113"/>
      <c r="Q155" s="113"/>
      <c r="R155" s="113"/>
      <c r="S155" s="121"/>
      <c r="T155" s="121"/>
      <c r="U155" s="121"/>
      <c r="V155" s="121"/>
      <c r="W155" s="121"/>
      <c r="X155" s="121"/>
      <c r="Y155" s="121"/>
      <c r="AA155" s="41"/>
      <c r="AB155" s="41"/>
      <c r="AC155" s="41"/>
      <c r="AD155" s="41"/>
      <c r="AE155" s="41"/>
      <c r="AF155" s="41" t="s">
        <v>316</v>
      </c>
      <c r="AG155" s="41">
        <f>IF(ISERROR(AG154),0,1)</f>
        <v>0</v>
      </c>
      <c r="AH155" s="41"/>
      <c r="AI155" s="41"/>
      <c r="AJ155" s="41" t="s">
        <v>321</v>
      </c>
      <c r="AK155" s="41">
        <f>IF(ISERROR(AK154),0,AK154)</f>
        <v>0</v>
      </c>
      <c r="AL155" s="41">
        <f>IF(ISERROR(AL154),0,AL154)</f>
        <v>0</v>
      </c>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f>IF(ISERROR(BZ154),0,BZ154)</f>
        <v>0</v>
      </c>
      <c r="CA155" s="41"/>
      <c r="CC155" s="41"/>
      <c r="CD155" s="41"/>
      <c r="CE155" s="41"/>
      <c r="CF155" s="41"/>
      <c r="CG155" s="41"/>
      <c r="CH155" s="41"/>
      <c r="CI155" s="41"/>
      <c r="CJ155" s="41"/>
      <c r="CK155" s="41"/>
      <c r="CL155" s="41"/>
      <c r="CM155" s="41"/>
      <c r="CN155" s="41"/>
      <c r="CO155" s="41"/>
      <c r="CP155" s="41"/>
      <c r="CR155" s="61"/>
      <c r="CS155" s="130"/>
      <c r="CT155" s="130"/>
      <c r="CU155" s="130"/>
      <c r="CV155" s="130"/>
      <c r="CW155" s="130"/>
      <c r="CX155" s="130"/>
      <c r="CY155" s="130"/>
      <c r="CZ155" s="130"/>
      <c r="DA155" s="130"/>
      <c r="DB155" s="130"/>
      <c r="DC155" s="130"/>
      <c r="DD155" s="130"/>
      <c r="DE155" s="130"/>
      <c r="DF155" s="130"/>
      <c r="DG155" s="130"/>
      <c r="DH155" s="130"/>
      <c r="DI155" s="130"/>
      <c r="DJ155" s="130"/>
      <c r="DK155" s="130"/>
      <c r="DL155" s="130"/>
      <c r="DM155" s="130"/>
      <c r="DN155" s="130"/>
      <c r="DO155" s="130"/>
      <c r="DP155" s="130"/>
      <c r="DQ155" s="130"/>
      <c r="DR155" s="130"/>
      <c r="DS155" s="130"/>
      <c r="DT155" s="130"/>
      <c r="DU155" s="130"/>
      <c r="DV155" s="130"/>
      <c r="DW155" s="130"/>
      <c r="DX155" s="130"/>
      <c r="DY155" s="130"/>
      <c r="DZ155" s="130"/>
      <c r="EA155" s="130"/>
      <c r="EB155" s="130"/>
      <c r="EC155" s="130"/>
      <c r="ED155" s="130"/>
      <c r="EE155" s="130"/>
      <c r="EF155" s="130"/>
      <c r="EG155" s="130"/>
      <c r="EH155" s="130"/>
      <c r="EI155" s="130"/>
      <c r="EJ155" s="130"/>
      <c r="EK155" s="130"/>
      <c r="EL155" s="130"/>
      <c r="EM155" s="130"/>
      <c r="EN155" s="130"/>
      <c r="EO155" s="130"/>
      <c r="EP155" s="130"/>
      <c r="EQ155" s="130"/>
      <c r="ER155" s="130"/>
      <c r="ES155" s="130"/>
      <c r="ET155" s="130"/>
      <c r="EU155" s="130"/>
      <c r="EV155" s="130"/>
      <c r="EW155" s="130"/>
      <c r="EX155" s="130"/>
      <c r="EY155" s="130"/>
      <c r="EZ155" s="130"/>
      <c r="FA155" s="130"/>
      <c r="FB155" s="130"/>
      <c r="FC155" s="130"/>
      <c r="FD155" s="121"/>
      <c r="FE155" s="121"/>
      <c r="FF155" s="121"/>
      <c r="FG155" s="121"/>
      <c r="FH155" s="121"/>
      <c r="FI155" s="121"/>
      <c r="FJ155" s="121"/>
      <c r="FK155" s="121"/>
      <c r="FL155" s="121"/>
      <c r="FM155" s="121"/>
      <c r="FN155" s="121"/>
      <c r="FO155" s="121"/>
      <c r="FP155" s="121"/>
      <c r="FQ155" s="121"/>
      <c r="FR155" s="121"/>
      <c r="FS155" s="121"/>
      <c r="FT155" s="121"/>
      <c r="FU155" s="121"/>
      <c r="FV155" s="121"/>
      <c r="FW155" s="121"/>
      <c r="FX155" s="121"/>
      <c r="FY155" s="120"/>
      <c r="GA155" s="61"/>
    </row>
    <row r="156" spans="1:183" ht="17.25" hidden="1" customHeight="1">
      <c r="A156" s="113"/>
      <c r="B156" s="113"/>
      <c r="C156" s="113"/>
      <c r="D156" s="113"/>
      <c r="E156" s="113"/>
      <c r="F156" s="113"/>
      <c r="G156" s="113"/>
      <c r="H156" s="113"/>
      <c r="I156" s="113"/>
      <c r="J156" s="113"/>
      <c r="K156" s="113"/>
      <c r="L156" s="113"/>
      <c r="M156" s="113"/>
      <c r="N156" s="113"/>
      <c r="O156" s="113"/>
      <c r="P156" s="113"/>
      <c r="Q156" s="113"/>
      <c r="R156" s="113"/>
      <c r="S156" s="121"/>
      <c r="T156" s="121"/>
      <c r="U156" s="121"/>
      <c r="V156" s="121"/>
      <c r="W156" s="121"/>
      <c r="X156" s="121"/>
      <c r="Y156" s="121"/>
      <c r="AA156" s="41"/>
      <c r="AB156" s="41"/>
      <c r="AC156" s="41"/>
      <c r="AD156" s="41"/>
      <c r="AE156" s="41"/>
      <c r="AF156" s="41" t="s">
        <v>313</v>
      </c>
      <c r="AG156" s="41" t="e">
        <f>MATCH(IF(AB145=1,TRIM($G$26),TRIM($G$14)),$FV$162:$FV$192,FALSE)</f>
        <v>#N/A</v>
      </c>
      <c r="AH156" s="41"/>
      <c r="AI156" s="41"/>
      <c r="AJ156" s="41" t="s">
        <v>322</v>
      </c>
      <c r="AK156" s="41">
        <f>IF(AK155=0,AK153,AK155)</f>
        <v>0</v>
      </c>
      <c r="AL156" s="41">
        <f>IF(AL155=0,AL153,AL155)</f>
        <v>0</v>
      </c>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f>IF(BZ155=0,BZ153,BZ155)</f>
        <v>0</v>
      </c>
      <c r="CA156" s="41"/>
      <c r="CC156" s="41"/>
      <c r="CD156" s="41"/>
      <c r="CE156" s="41"/>
      <c r="CF156" s="41"/>
      <c r="CG156" s="41"/>
      <c r="CH156" s="41"/>
      <c r="CI156" s="41"/>
      <c r="CJ156" s="41"/>
      <c r="CK156" s="41"/>
      <c r="CL156" s="41"/>
      <c r="CM156" s="41"/>
      <c r="CN156" s="41"/>
      <c r="CO156" s="41"/>
      <c r="CP156" s="41"/>
      <c r="CR156" s="61"/>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c r="DX156" s="130"/>
      <c r="DY156" s="130"/>
      <c r="DZ156" s="130"/>
      <c r="EA156" s="130"/>
      <c r="EB156" s="130"/>
      <c r="EC156" s="130"/>
      <c r="ED156" s="130"/>
      <c r="EE156" s="130"/>
      <c r="EF156" s="130"/>
      <c r="EG156" s="130"/>
      <c r="EH156" s="130"/>
      <c r="EI156" s="130"/>
      <c r="EJ156" s="130"/>
      <c r="EK156" s="130"/>
      <c r="EL156" s="130"/>
      <c r="EM156" s="130"/>
      <c r="EN156" s="130"/>
      <c r="EO156" s="130"/>
      <c r="EP156" s="130"/>
      <c r="EQ156" s="130"/>
      <c r="ER156" s="130"/>
      <c r="ES156" s="130"/>
      <c r="ET156" s="130"/>
      <c r="EU156" s="130"/>
      <c r="EV156" s="130"/>
      <c r="EW156" s="130"/>
      <c r="EX156" s="130"/>
      <c r="EY156" s="130"/>
      <c r="EZ156" s="130"/>
      <c r="FA156" s="130"/>
      <c r="FB156" s="130"/>
      <c r="FC156" s="130"/>
      <c r="FD156" s="121"/>
      <c r="FE156" s="121"/>
      <c r="FF156" s="121"/>
      <c r="FG156" s="121"/>
      <c r="FH156" s="121"/>
      <c r="FI156" s="121"/>
      <c r="FJ156" s="121"/>
      <c r="FK156" s="121"/>
      <c r="FL156" s="121"/>
      <c r="FM156" s="121"/>
      <c r="FN156" s="121"/>
      <c r="FO156" s="121"/>
      <c r="FP156" s="121"/>
      <c r="FQ156" s="121"/>
      <c r="FR156" s="121"/>
      <c r="FS156" s="121"/>
      <c r="FT156" s="121"/>
      <c r="FU156" s="121"/>
      <c r="FV156" s="121"/>
      <c r="FW156" s="121"/>
      <c r="FX156" s="121"/>
      <c r="FY156" s="120"/>
      <c r="GA156" s="61"/>
    </row>
    <row r="157" spans="1:183" ht="17.25" hidden="1" customHeight="1">
      <c r="A157" s="113"/>
      <c r="B157" s="113"/>
      <c r="C157" s="113"/>
      <c r="D157" s="113"/>
      <c r="E157" s="113"/>
      <c r="F157" s="113"/>
      <c r="G157" s="113"/>
      <c r="H157" s="113"/>
      <c r="I157" s="113"/>
      <c r="J157" s="113"/>
      <c r="K157" s="113"/>
      <c r="L157" s="113"/>
      <c r="M157" s="113"/>
      <c r="N157" s="113"/>
      <c r="O157" s="113"/>
      <c r="P157" s="113"/>
      <c r="Q157" s="113"/>
      <c r="R157" s="113"/>
      <c r="S157" s="121"/>
      <c r="T157" s="121"/>
      <c r="U157" s="121"/>
      <c r="V157" s="121"/>
      <c r="W157" s="121"/>
      <c r="X157" s="121"/>
      <c r="Y157" s="121"/>
      <c r="AA157" s="41"/>
      <c r="AB157" s="41"/>
      <c r="AC157" s="41"/>
      <c r="AD157" s="41"/>
      <c r="AE157" s="41"/>
      <c r="AF157" s="41" t="s">
        <v>317</v>
      </c>
      <c r="AG157" s="41">
        <f>IF(ISERROR(AG156),0,1)</f>
        <v>0</v>
      </c>
      <c r="AH157" s="41"/>
      <c r="AI157" s="41"/>
      <c r="AJ157" s="41" t="s">
        <v>323</v>
      </c>
      <c r="AK157" s="41" t="e">
        <f ca="1">VLOOKUP(AK156,$CV$162:$CW$259,2,FALSE)</f>
        <v>#N/A</v>
      </c>
      <c r="AL157" s="41" t="e">
        <f ca="1">VLOOKUP(AL156,$CV$162:$CW$259,2,FALSE)</f>
        <v>#N/A</v>
      </c>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t="e">
        <f ca="1">VLOOKUP(BZ156,EJ162:EK262,2,FALSE)</f>
        <v>#N/A</v>
      </c>
      <c r="CA157" s="41"/>
      <c r="CC157" s="41"/>
      <c r="CD157" s="41"/>
      <c r="CE157" s="41"/>
      <c r="CF157" s="41"/>
      <c r="CG157" s="41"/>
      <c r="CH157" s="41"/>
      <c r="CI157" s="41"/>
      <c r="CJ157" s="41"/>
      <c r="CK157" s="41"/>
      <c r="CL157" s="41"/>
      <c r="CM157" s="41"/>
      <c r="CN157" s="41"/>
      <c r="CO157" s="41"/>
      <c r="CP157" s="41"/>
      <c r="CR157" s="61"/>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c r="FB157" s="130"/>
      <c r="FC157" s="130"/>
      <c r="FD157" s="121"/>
      <c r="FE157" s="121"/>
      <c r="FF157" s="121"/>
      <c r="FG157" s="121"/>
      <c r="FH157" s="121"/>
      <c r="FI157" s="121"/>
      <c r="FJ157" s="121"/>
      <c r="FK157" s="121"/>
      <c r="FL157" s="121"/>
      <c r="FM157" s="121"/>
      <c r="FN157" s="121"/>
      <c r="FO157" s="121"/>
      <c r="FP157" s="121"/>
      <c r="FQ157" s="121"/>
      <c r="FR157" s="121"/>
      <c r="FS157" s="121"/>
      <c r="FT157" s="121"/>
      <c r="FU157" s="121"/>
      <c r="FV157" s="121"/>
      <c r="FW157" s="121"/>
      <c r="FX157" s="121"/>
      <c r="FY157" s="120"/>
      <c r="GA157" s="61"/>
    </row>
    <row r="158" spans="1:183" ht="17.25" hidden="1" customHeight="1">
      <c r="A158" s="113"/>
      <c r="B158" s="113"/>
      <c r="C158" s="113"/>
      <c r="D158" s="113"/>
      <c r="E158" s="113"/>
      <c r="F158" s="113"/>
      <c r="G158" s="113"/>
      <c r="H158" s="113"/>
      <c r="I158" s="113"/>
      <c r="J158" s="113"/>
      <c r="K158" s="113"/>
      <c r="L158" s="113"/>
      <c r="M158" s="113"/>
      <c r="N158" s="113"/>
      <c r="O158" s="113"/>
      <c r="P158" s="113"/>
      <c r="Q158" s="113"/>
      <c r="R158" s="113"/>
      <c r="S158" s="121"/>
      <c r="T158" s="121"/>
      <c r="U158" s="121"/>
      <c r="V158" s="121"/>
      <c r="W158" s="121"/>
      <c r="X158" s="121"/>
      <c r="Y158" s="121"/>
      <c r="AA158" s="480"/>
      <c r="AB158" s="480"/>
      <c r="AC158" s="480"/>
      <c r="AD158" s="480"/>
      <c r="AE158" s="480"/>
      <c r="AF158" s="480"/>
      <c r="AG158" s="480"/>
      <c r="AH158" s="480"/>
      <c r="AI158" s="480"/>
      <c r="AJ158" s="480"/>
      <c r="AK158" s="480">
        <f ca="1">IF(ISERROR(AK157),0,AK157)</f>
        <v>0</v>
      </c>
      <c r="AL158" s="480">
        <f ca="1">IF(ISERROR(AL157),0,AL157)</f>
        <v>0</v>
      </c>
      <c r="AM158" s="480"/>
      <c r="AN158" s="480"/>
      <c r="AO158" s="480"/>
      <c r="AP158" s="480"/>
      <c r="AQ158" s="480"/>
      <c r="AR158" s="480"/>
      <c r="AS158" s="480"/>
      <c r="AT158" s="480"/>
      <c r="AU158" s="480"/>
      <c r="AV158" s="480"/>
      <c r="AW158" s="480"/>
      <c r="AX158" s="480"/>
      <c r="AY158" s="480"/>
      <c r="AZ158" s="480"/>
      <c r="BA158" s="480"/>
      <c r="BB158" s="480"/>
      <c r="BC158" s="480"/>
      <c r="BD158" s="480"/>
      <c r="BE158" s="480"/>
      <c r="BF158" s="480"/>
      <c r="BG158" s="480"/>
      <c r="BH158" s="480"/>
      <c r="BI158" s="480"/>
      <c r="BJ158" s="480"/>
      <c r="BK158" s="480"/>
      <c r="BL158" s="480"/>
      <c r="BM158" s="480"/>
      <c r="BN158" s="480"/>
      <c r="BO158" s="480"/>
      <c r="BP158" s="480"/>
      <c r="BQ158" s="480"/>
      <c r="BR158" s="41"/>
      <c r="BS158" s="41"/>
      <c r="BT158" s="41"/>
      <c r="BU158" s="41"/>
      <c r="BV158" s="480"/>
      <c r="BW158" s="480"/>
      <c r="BX158" s="480"/>
      <c r="BY158" s="480"/>
      <c r="BZ158" s="480"/>
      <c r="CA158" s="480"/>
      <c r="CB158" s="480"/>
      <c r="CC158" s="480"/>
      <c r="CD158" s="480"/>
      <c r="CE158" s="480"/>
      <c r="CF158" s="480"/>
      <c r="CG158" s="480"/>
      <c r="CH158" s="480"/>
      <c r="CI158" s="480"/>
      <c r="CJ158" s="480"/>
      <c r="CK158" s="480"/>
      <c r="CL158" s="480"/>
      <c r="CM158" s="480"/>
      <c r="CN158" s="480"/>
      <c r="CO158" s="480"/>
      <c r="CP158" s="480"/>
      <c r="CQ158" s="477"/>
      <c r="CR158" s="477"/>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21"/>
      <c r="FE158" s="121"/>
      <c r="FF158" s="121"/>
      <c r="FG158" s="121"/>
      <c r="FH158" s="121"/>
      <c r="FI158" s="121"/>
      <c r="FJ158" s="121"/>
      <c r="FK158" s="121"/>
      <c r="FL158" s="121"/>
      <c r="FM158" s="121"/>
      <c r="FN158" s="121"/>
      <c r="FO158" s="121"/>
      <c r="FP158" s="121"/>
      <c r="FQ158" s="121"/>
      <c r="FR158" s="121"/>
      <c r="FS158" s="121"/>
      <c r="FT158" s="121"/>
      <c r="FU158" s="121"/>
      <c r="FV158" s="121"/>
      <c r="FW158" s="121"/>
      <c r="FX158" s="121"/>
      <c r="FY158" s="120"/>
      <c r="GA158" s="61"/>
    </row>
    <row r="159" spans="1:183" ht="17.25" hidden="1" customHeight="1">
      <c r="A159" s="113"/>
      <c r="B159" s="113"/>
      <c r="C159" s="113"/>
      <c r="D159" s="113"/>
      <c r="E159" s="113"/>
      <c r="F159" s="113"/>
      <c r="G159" s="113"/>
      <c r="H159" s="113"/>
      <c r="I159" s="113"/>
      <c r="J159" s="113"/>
      <c r="K159" s="113"/>
      <c r="L159" s="113"/>
      <c r="M159" s="113"/>
      <c r="N159" s="113"/>
      <c r="O159" s="113"/>
      <c r="P159" s="113"/>
      <c r="Q159" s="113"/>
      <c r="R159" s="113"/>
      <c r="S159" s="121"/>
      <c r="T159" s="121"/>
      <c r="U159" s="121"/>
      <c r="V159" s="121"/>
      <c r="W159" s="121"/>
      <c r="X159" s="121"/>
      <c r="Y159" s="121"/>
      <c r="Z159" s="121"/>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63"/>
      <c r="DA159" s="129" t="s">
        <v>413</v>
      </c>
      <c r="FX159" s="120"/>
      <c r="FY159" s="120"/>
    </row>
    <row r="160" spans="1:183" ht="17.25" hidden="1" customHeight="1">
      <c r="A160" s="113"/>
      <c r="B160" s="113"/>
      <c r="C160" s="113"/>
      <c r="D160" s="113"/>
      <c r="E160" s="113"/>
      <c r="F160" s="113"/>
      <c r="G160" s="113"/>
      <c r="H160" s="113"/>
      <c r="I160" s="113"/>
      <c r="J160" s="113"/>
      <c r="K160" s="113"/>
      <c r="L160" s="113"/>
      <c r="M160" s="113"/>
      <c r="N160" s="113"/>
      <c r="O160" s="113"/>
      <c r="P160" s="113"/>
      <c r="Q160" s="113"/>
      <c r="R160" s="113"/>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c r="CD160" s="121"/>
      <c r="CE160" s="121"/>
      <c r="CF160" s="121"/>
      <c r="CG160" s="121"/>
      <c r="CH160" s="121"/>
      <c r="CI160" s="121"/>
      <c r="CJ160" s="121"/>
      <c r="CK160" s="121"/>
      <c r="CL160" s="121"/>
      <c r="CM160" s="121"/>
      <c r="CN160" s="121"/>
      <c r="CO160" s="121"/>
      <c r="CP160" s="121"/>
      <c r="CR160" s="133"/>
      <c r="CS160" s="134" t="s">
        <v>220</v>
      </c>
      <c r="CT160" s="134" t="s">
        <v>20</v>
      </c>
      <c r="CU160" s="133"/>
      <c r="CV160" s="133"/>
      <c r="CW160" s="134" t="s">
        <v>221</v>
      </c>
      <c r="CX160" s="134" t="s">
        <v>61</v>
      </c>
      <c r="CY160" s="133"/>
      <c r="CZ160" s="133"/>
      <c r="DA160" s="134" t="s">
        <v>222</v>
      </c>
      <c r="DB160" s="134" t="s">
        <v>63</v>
      </c>
      <c r="DC160" s="133"/>
      <c r="DD160" s="133"/>
      <c r="DE160" s="134" t="s">
        <v>223</v>
      </c>
      <c r="DF160" s="134" t="s">
        <v>224</v>
      </c>
      <c r="DG160" s="133"/>
      <c r="DH160" s="133"/>
      <c r="DI160" s="134" t="s">
        <v>225</v>
      </c>
      <c r="DJ160" s="134" t="s">
        <v>17</v>
      </c>
      <c r="DK160" s="133"/>
      <c r="DL160" s="133"/>
      <c r="DM160" s="134" t="s">
        <v>226</v>
      </c>
      <c r="DN160" s="134" t="s">
        <v>227</v>
      </c>
      <c r="DO160" s="133"/>
      <c r="DP160" s="133"/>
      <c r="DQ160" s="134" t="s">
        <v>228</v>
      </c>
      <c r="DR160" s="134" t="s">
        <v>229</v>
      </c>
      <c r="DS160" s="133"/>
      <c r="DT160" s="133"/>
      <c r="DU160" s="134" t="s">
        <v>230</v>
      </c>
      <c r="DV160" s="134" t="s">
        <v>231</v>
      </c>
      <c r="DW160" s="133"/>
      <c r="DX160" s="133"/>
      <c r="DY160" s="134" t="s">
        <v>232</v>
      </c>
      <c r="DZ160" s="134" t="s">
        <v>47</v>
      </c>
      <c r="EA160" s="133"/>
      <c r="EB160" s="133"/>
      <c r="EC160" s="134" t="s">
        <v>233</v>
      </c>
      <c r="ED160" s="134" t="s">
        <v>234</v>
      </c>
      <c r="EE160" s="133"/>
      <c r="EF160" s="133"/>
      <c r="EG160" s="134" t="s">
        <v>235</v>
      </c>
      <c r="EH160" s="134" t="s">
        <v>44</v>
      </c>
      <c r="EI160" s="133"/>
      <c r="EJ160" s="133"/>
      <c r="EK160" s="134" t="s">
        <v>236</v>
      </c>
      <c r="EL160" s="134" t="s">
        <v>237</v>
      </c>
      <c r="EM160" s="133"/>
      <c r="EN160" s="133"/>
      <c r="EO160" s="133"/>
      <c r="EP160" s="133"/>
      <c r="EQ160" s="133"/>
      <c r="ER160" s="133"/>
      <c r="ES160" s="133"/>
      <c r="ET160" s="133"/>
      <c r="EU160" s="133"/>
      <c r="EV160" s="133"/>
      <c r="EW160" s="133"/>
      <c r="EX160" s="133"/>
      <c r="FX160" s="120"/>
      <c r="FY160" s="120"/>
    </row>
    <row r="161" spans="1:181" ht="17.25" hidden="1" customHeight="1">
      <c r="A161" s="95"/>
      <c r="B161" s="95"/>
      <c r="C161" s="95"/>
      <c r="D161" s="95"/>
      <c r="E161" s="95"/>
      <c r="F161" s="95"/>
      <c r="G161" s="95"/>
      <c r="H161" s="95"/>
      <c r="I161" s="95"/>
      <c r="J161" s="95"/>
      <c r="K161" s="95"/>
      <c r="L161" s="95"/>
      <c r="M161" s="95"/>
      <c r="N161" s="95"/>
      <c r="O161" s="95"/>
      <c r="P161" s="95"/>
      <c r="Q161" s="95"/>
      <c r="R161" s="95"/>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R161" s="133">
        <f ca="1">CELL("row",CS161)</f>
        <v>161</v>
      </c>
      <c r="CS161" s="135" t="s">
        <v>70</v>
      </c>
      <c r="CT161" s="135" t="s">
        <v>71</v>
      </c>
      <c r="CU161" s="133"/>
      <c r="CV161" s="133">
        <f ca="1">CELL("row",CW161)</f>
        <v>161</v>
      </c>
      <c r="CW161" s="135" t="s">
        <v>70</v>
      </c>
      <c r="CX161" s="135" t="s">
        <v>71</v>
      </c>
      <c r="CY161" s="133"/>
      <c r="CZ161" s="133">
        <f ca="1">CELL("row",DA161)</f>
        <v>161</v>
      </c>
      <c r="DA161" s="135" t="s">
        <v>70</v>
      </c>
      <c r="DB161" s="135" t="s">
        <v>71</v>
      </c>
      <c r="DC161" s="133"/>
      <c r="DD161" s="133">
        <f ca="1">CELL("row",DE161)</f>
        <v>161</v>
      </c>
      <c r="DE161" s="135" t="s">
        <v>70</v>
      </c>
      <c r="DF161" s="135" t="s">
        <v>71</v>
      </c>
      <c r="DG161" s="133"/>
      <c r="DH161" s="133">
        <f ca="1">CELL("row",DI161)</f>
        <v>161</v>
      </c>
      <c r="DI161" s="135" t="s">
        <v>70</v>
      </c>
      <c r="DJ161" s="135" t="s">
        <v>72</v>
      </c>
      <c r="DK161" s="133"/>
      <c r="DL161" s="133">
        <f ca="1">CELL("row",DM161)</f>
        <v>161</v>
      </c>
      <c r="DM161" s="135" t="s">
        <v>70</v>
      </c>
      <c r="DN161" s="350" t="s">
        <v>71</v>
      </c>
      <c r="DO161" s="133"/>
      <c r="DP161" s="133">
        <f ca="1">CELL("row",DQ161)</f>
        <v>161</v>
      </c>
      <c r="DQ161" s="135" t="s">
        <v>70</v>
      </c>
      <c r="DR161" s="350" t="s">
        <v>71</v>
      </c>
      <c r="DS161" s="133"/>
      <c r="DT161" s="133">
        <f ca="1">CELL("row",DU161)</f>
        <v>161</v>
      </c>
      <c r="DU161" s="135" t="s">
        <v>70</v>
      </c>
      <c r="DV161" s="350" t="s">
        <v>71</v>
      </c>
      <c r="DW161" s="133"/>
      <c r="DX161" s="133">
        <f ca="1">CELL("row",DY161)</f>
        <v>161</v>
      </c>
      <c r="DY161" s="135" t="s">
        <v>70</v>
      </c>
      <c r="DZ161" s="350" t="s">
        <v>71</v>
      </c>
      <c r="EA161" s="133"/>
      <c r="EB161" s="133">
        <f ca="1">CELL("row",EC161)</f>
        <v>161</v>
      </c>
      <c r="EC161" s="135" t="s">
        <v>70</v>
      </c>
      <c r="ED161" s="350" t="s">
        <v>71</v>
      </c>
      <c r="EE161" s="133"/>
      <c r="EF161" s="133">
        <f ca="1">CELL("row",EG161)</f>
        <v>161</v>
      </c>
      <c r="EG161" s="135" t="s">
        <v>70</v>
      </c>
      <c r="EH161" s="135" t="s">
        <v>71</v>
      </c>
      <c r="EI161" s="133"/>
      <c r="EJ161" s="133">
        <f ca="1">CELL("row",EK161)</f>
        <v>161</v>
      </c>
      <c r="EK161" s="135" t="s">
        <v>70</v>
      </c>
      <c r="EL161" s="135" t="s">
        <v>71</v>
      </c>
      <c r="EM161" s="133"/>
      <c r="EN161" s="133">
        <f ca="1">CELL("row",EO161)</f>
        <v>161</v>
      </c>
      <c r="EO161" s="135" t="s">
        <v>70</v>
      </c>
      <c r="EP161" s="135" t="s">
        <v>71</v>
      </c>
      <c r="EQ161" s="133"/>
      <c r="ER161" s="133">
        <f ca="1">CELL("row",ES161)</f>
        <v>161</v>
      </c>
      <c r="ES161" s="136" t="s">
        <v>244</v>
      </c>
      <c r="ET161" s="136" t="s">
        <v>238</v>
      </c>
      <c r="EU161" s="137"/>
      <c r="EV161" s="133">
        <f ca="1">CELL("row",EW161)</f>
        <v>161</v>
      </c>
      <c r="EW161" s="136" t="s">
        <v>244</v>
      </c>
      <c r="EX161" s="136" t="s">
        <v>238</v>
      </c>
      <c r="EZ161" s="133">
        <f ca="1">CELL("row",FA161)</f>
        <v>161</v>
      </c>
      <c r="FA161" s="136" t="s">
        <v>245</v>
      </c>
      <c r="FB161" s="136" t="s">
        <v>238</v>
      </c>
      <c r="FD161" s="133">
        <f ca="1">CELL("row",FE161)</f>
        <v>161</v>
      </c>
      <c r="FE161" s="136" t="s">
        <v>245</v>
      </c>
      <c r="FF161" s="136" t="s">
        <v>238</v>
      </c>
      <c r="FH161" s="133">
        <f ca="1">CELL("row",FI161)</f>
        <v>161</v>
      </c>
      <c r="FI161" s="136" t="s">
        <v>245</v>
      </c>
      <c r="FJ161" s="136" t="s">
        <v>238</v>
      </c>
      <c r="FL161" s="133">
        <f ca="1">CELL("row",FM161)</f>
        <v>161</v>
      </c>
      <c r="FM161" s="135" t="s">
        <v>70</v>
      </c>
      <c r="FN161" s="135" t="s">
        <v>238</v>
      </c>
      <c r="FP161" s="133">
        <f ca="1">CELL("row",FQ161)</f>
        <v>161</v>
      </c>
      <c r="FQ161" s="135" t="s">
        <v>70</v>
      </c>
      <c r="FR161" s="135" t="s">
        <v>71</v>
      </c>
      <c r="FT161" s="133">
        <f ca="1">CELL("row",FU161)</f>
        <v>161</v>
      </c>
      <c r="FU161" s="135" t="s">
        <v>70</v>
      </c>
      <c r="FV161" s="135" t="s">
        <v>71</v>
      </c>
      <c r="FX161" s="120"/>
      <c r="FY161" s="120"/>
    </row>
    <row r="162" spans="1:181" ht="17.25" hidden="1" customHeight="1">
      <c r="A162" s="95"/>
      <c r="B162" s="95"/>
      <c r="C162" s="95"/>
      <c r="D162" s="95"/>
      <c r="E162" s="95"/>
      <c r="F162" s="95"/>
      <c r="G162" s="95"/>
      <c r="H162" s="95"/>
      <c r="I162" s="95"/>
      <c r="J162" s="95"/>
      <c r="K162" s="95"/>
      <c r="L162" s="95"/>
      <c r="M162" s="95"/>
      <c r="N162" s="95"/>
      <c r="O162" s="95"/>
      <c r="P162" s="95"/>
      <c r="Q162" s="95"/>
      <c r="R162" s="95"/>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R162" s="133">
        <f ca="1">CELL("row",CS162)-CR$161</f>
        <v>1</v>
      </c>
      <c r="CS162" s="138">
        <v>1</v>
      </c>
      <c r="CT162" s="139" t="s">
        <v>73</v>
      </c>
      <c r="CU162" s="133"/>
      <c r="CV162" s="133">
        <f t="shared" ref="CV162:CV225" ca="1" si="4">CELL("row",CW162)-CV$161</f>
        <v>1</v>
      </c>
      <c r="CW162" s="138">
        <v>1</v>
      </c>
      <c r="CX162" s="140" t="s">
        <v>74</v>
      </c>
      <c r="CY162" s="133"/>
      <c r="CZ162" s="133">
        <f t="shared" ref="CZ162:CZ173" ca="1" si="5">CELL("row",DA162)-CZ$161</f>
        <v>1</v>
      </c>
      <c r="DA162" s="138">
        <v>0</v>
      </c>
      <c r="DB162" s="140"/>
      <c r="DC162" s="133"/>
      <c r="DD162" s="133">
        <f t="shared" ref="DD162:DD185" ca="1" si="6">CELL("row",DE162)-DD$161</f>
        <v>1</v>
      </c>
      <c r="DE162" s="138">
        <v>0</v>
      </c>
      <c r="DF162" s="140"/>
      <c r="DG162" s="133"/>
      <c r="DH162" s="133">
        <f ca="1">CELL("row",DI162)-DH$161</f>
        <v>1</v>
      </c>
      <c r="DI162" s="172">
        <v>999</v>
      </c>
      <c r="DJ162" s="173" t="s">
        <v>84</v>
      </c>
      <c r="DK162" s="133"/>
      <c r="DL162" s="133">
        <f t="shared" ref="DL162:DL167" ca="1" si="7">CELL("row",DM162)-DL$161</f>
        <v>1</v>
      </c>
      <c r="DM162" s="138">
        <v>0</v>
      </c>
      <c r="DN162" s="139"/>
      <c r="DO162" s="133"/>
      <c r="DP162" s="133">
        <f ca="1">CELL("row",DQ162)-DP$161</f>
        <v>1</v>
      </c>
      <c r="DQ162" s="138">
        <v>1</v>
      </c>
      <c r="DR162" s="140" t="s">
        <v>76</v>
      </c>
      <c r="DS162" s="133"/>
      <c r="DT162" s="133">
        <f ca="1">CELL("row",DU162)-DT$161</f>
        <v>1</v>
      </c>
      <c r="DU162" s="138">
        <v>0</v>
      </c>
      <c r="DV162" s="139"/>
      <c r="DW162" s="133">
        <v>0</v>
      </c>
      <c r="DX162" s="133">
        <f ca="1">CELL("row",DY162)-DX$161</f>
        <v>1</v>
      </c>
      <c r="DY162" s="138">
        <v>0</v>
      </c>
      <c r="DZ162" s="139"/>
      <c r="EA162" s="133"/>
      <c r="EB162" s="133">
        <f ca="1">CELL("row",EC162)-EB$161</f>
        <v>1</v>
      </c>
      <c r="EC162" s="138">
        <v>1</v>
      </c>
      <c r="ED162" s="139" t="s">
        <v>77</v>
      </c>
      <c r="EE162" s="133"/>
      <c r="EF162" s="133">
        <f t="shared" ref="EF162:EF178" ca="1" si="8">CELL("row",EG162)-EF$161</f>
        <v>1</v>
      </c>
      <c r="EG162" s="138">
        <v>0</v>
      </c>
      <c r="EH162" s="139"/>
      <c r="EI162" s="133"/>
      <c r="EJ162" s="133">
        <f t="shared" ref="EJ162:EJ225" ca="1" si="9">CELL("row",EK162)-EJ$161</f>
        <v>1</v>
      </c>
      <c r="EK162" s="138">
        <v>10001</v>
      </c>
      <c r="EL162" s="140" t="s">
        <v>78</v>
      </c>
      <c r="EM162" s="133"/>
      <c r="EN162" s="133">
        <f t="shared" ref="EN162:EN209" ca="1" si="10">CELL("row",EO162)-EN$161</f>
        <v>1</v>
      </c>
      <c r="EO162" s="138">
        <v>0</v>
      </c>
      <c r="EP162" s="139"/>
      <c r="EQ162" s="133"/>
      <c r="ER162" s="133">
        <f ca="1">CELL("row",ES162)-ER$161</f>
        <v>1</v>
      </c>
      <c r="ES162" s="141">
        <v>0</v>
      </c>
      <c r="ET162" s="142"/>
      <c r="EU162" s="153">
        <v>0</v>
      </c>
      <c r="EV162" s="133">
        <f ca="1">CELL("row",EW162)-EV$161</f>
        <v>1</v>
      </c>
      <c r="EW162" s="141">
        <v>0</v>
      </c>
      <c r="EX162" s="142"/>
      <c r="EY162" s="129">
        <v>0</v>
      </c>
      <c r="EZ162" s="133">
        <f ca="1">CELL("row",FA162)-EZ$161</f>
        <v>1</v>
      </c>
      <c r="FA162" s="141">
        <v>0</v>
      </c>
      <c r="FB162" s="143"/>
      <c r="FC162" s="61">
        <v>0</v>
      </c>
      <c r="FD162" s="133">
        <f ca="1">CELL("row",FE162)-FD$161</f>
        <v>1</v>
      </c>
      <c r="FE162" s="141">
        <v>0</v>
      </c>
      <c r="FF162" s="143"/>
      <c r="FG162" s="61">
        <v>0</v>
      </c>
      <c r="FH162" s="133">
        <f ca="1">CELL("row",FI162)-FH$161</f>
        <v>1</v>
      </c>
      <c r="FI162" s="141">
        <v>0</v>
      </c>
      <c r="FJ162" s="143"/>
      <c r="FK162" s="61">
        <v>0</v>
      </c>
      <c r="FL162" s="133">
        <f ca="1">CELL("row",FM162)-FL$161</f>
        <v>1</v>
      </c>
      <c r="FM162" s="138">
        <v>1</v>
      </c>
      <c r="FN162" s="139"/>
      <c r="FO162" s="61">
        <v>1</v>
      </c>
      <c r="FP162" s="133">
        <f t="shared" ref="FP162:FP184" ca="1" si="11">CELL("row",FQ162)-FP$161</f>
        <v>1</v>
      </c>
      <c r="FQ162" s="138">
        <v>1</v>
      </c>
      <c r="FR162" s="139" t="s">
        <v>74</v>
      </c>
      <c r="FT162" s="133">
        <f t="shared" ref="FT162:FT188" ca="1" si="12">CELL("row",FU162)-FT$161</f>
        <v>1</v>
      </c>
      <c r="FU162" s="138">
        <v>24</v>
      </c>
      <c r="FV162" s="139" t="s">
        <v>128</v>
      </c>
      <c r="FX162" s="120"/>
      <c r="FY162" s="120"/>
    </row>
    <row r="163" spans="1:181" ht="17.25" hidden="1" customHeight="1">
      <c r="A163" s="95"/>
      <c r="B163" s="95"/>
      <c r="C163" s="95"/>
      <c r="D163" s="95"/>
      <c r="E163" s="95"/>
      <c r="F163" s="95"/>
      <c r="G163" s="95"/>
      <c r="H163" s="95"/>
      <c r="I163" s="95"/>
      <c r="J163" s="95"/>
      <c r="K163" s="95"/>
      <c r="L163" s="95"/>
      <c r="M163" s="95"/>
      <c r="N163" s="95"/>
      <c r="O163" s="95"/>
      <c r="P163" s="95"/>
      <c r="Q163" s="95"/>
      <c r="R163" s="95"/>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R163" s="133">
        <f ca="1">CELL("row",CS163)-CR$161</f>
        <v>2</v>
      </c>
      <c r="CS163" s="138">
        <v>2</v>
      </c>
      <c r="CT163" s="139" t="s">
        <v>79</v>
      </c>
      <c r="CU163" s="133"/>
      <c r="CV163" s="133">
        <f t="shared" ca="1" si="4"/>
        <v>2</v>
      </c>
      <c r="CW163" s="138">
        <v>2</v>
      </c>
      <c r="CX163" s="140" t="s">
        <v>80</v>
      </c>
      <c r="CY163" s="133"/>
      <c r="CZ163" s="133">
        <f t="shared" ca="1" si="5"/>
        <v>2</v>
      </c>
      <c r="DA163" s="138">
        <v>1</v>
      </c>
      <c r="DB163" s="140" t="s">
        <v>405</v>
      </c>
      <c r="DC163" s="133"/>
      <c r="DD163" s="133">
        <f t="shared" ca="1" si="6"/>
        <v>2</v>
      </c>
      <c r="DE163" s="138">
        <v>1</v>
      </c>
      <c r="DF163" s="140" t="s">
        <v>419</v>
      </c>
      <c r="DG163" s="133"/>
      <c r="DH163" s="133">
        <f t="shared" ref="DH163:DH201" ca="1" si="13">CELL("row",DI163)-DH$161</f>
        <v>2</v>
      </c>
      <c r="DI163" s="174">
        <v>301</v>
      </c>
      <c r="DJ163" s="174" t="s">
        <v>671</v>
      </c>
      <c r="DK163" s="433" t="s">
        <v>689</v>
      </c>
      <c r="DL163" s="133">
        <f t="shared" ca="1" si="7"/>
        <v>2</v>
      </c>
      <c r="DM163" s="138">
        <v>1</v>
      </c>
      <c r="DN163" s="139" t="s">
        <v>75</v>
      </c>
      <c r="DO163" s="133"/>
      <c r="DP163" s="133">
        <f ca="1">CELL("row",DQ163)-DP$161</f>
        <v>2</v>
      </c>
      <c r="DQ163" s="138">
        <v>2</v>
      </c>
      <c r="DR163" s="140" t="s">
        <v>81</v>
      </c>
      <c r="DS163" s="133"/>
      <c r="DT163" s="133">
        <f ca="1">CELL("row",DU163)-DT$161</f>
        <v>2</v>
      </c>
      <c r="DU163" s="138">
        <v>1</v>
      </c>
      <c r="DV163" s="139" t="s">
        <v>636</v>
      </c>
      <c r="DW163" s="133">
        <v>1</v>
      </c>
      <c r="DX163" s="133">
        <f ca="1">CELL("row",DY163)-DX$161</f>
        <v>2</v>
      </c>
      <c r="DY163" s="138">
        <v>1</v>
      </c>
      <c r="DZ163" s="139" t="s">
        <v>239</v>
      </c>
      <c r="EA163" s="133"/>
      <c r="EB163" s="133">
        <f ca="1">CELL("row",EC163)-EB$161</f>
        <v>2</v>
      </c>
      <c r="EC163" s="138">
        <v>2</v>
      </c>
      <c r="ED163" s="139" t="s">
        <v>82</v>
      </c>
      <c r="EE163" s="133"/>
      <c r="EF163" s="133">
        <f t="shared" ca="1" si="8"/>
        <v>2</v>
      </c>
      <c r="EG163" s="138">
        <v>1</v>
      </c>
      <c r="EH163" s="140" t="s">
        <v>383</v>
      </c>
      <c r="EI163" s="133"/>
      <c r="EJ163" s="133">
        <f t="shared" ca="1" si="9"/>
        <v>2</v>
      </c>
      <c r="EK163" s="138">
        <v>10202</v>
      </c>
      <c r="EL163" s="140" t="s">
        <v>83</v>
      </c>
      <c r="EM163" s="133"/>
      <c r="EN163" s="133">
        <f t="shared" ca="1" si="10"/>
        <v>2</v>
      </c>
      <c r="EO163" s="138">
        <v>1</v>
      </c>
      <c r="EP163" s="139" t="s">
        <v>252</v>
      </c>
      <c r="EQ163" s="133"/>
      <c r="ER163" s="133">
        <f ca="1">CELL("row",ES163)-ER$161</f>
        <v>2</v>
      </c>
      <c r="ES163" s="141">
        <v>1</v>
      </c>
      <c r="ET163" s="142" t="s">
        <v>250</v>
      </c>
      <c r="EU163" s="153">
        <v>1</v>
      </c>
      <c r="EV163" s="133">
        <f ca="1">CELL("row",EW163)-EV$161</f>
        <v>2</v>
      </c>
      <c r="EW163" s="141">
        <v>1</v>
      </c>
      <c r="EX163" s="142" t="s">
        <v>247</v>
      </c>
      <c r="EY163" s="129">
        <v>1</v>
      </c>
      <c r="EZ163" s="133">
        <f ca="1">CELL("row",FA163)-EZ$161</f>
        <v>2</v>
      </c>
      <c r="FA163" s="141">
        <v>1</v>
      </c>
      <c r="FB163" s="143" t="s">
        <v>241</v>
      </c>
      <c r="FC163" s="61">
        <v>1</v>
      </c>
      <c r="FD163" s="133">
        <f ca="1">CELL("row",FE163)-FD$161</f>
        <v>2</v>
      </c>
      <c r="FE163" s="141">
        <v>1</v>
      </c>
      <c r="FF163" s="143" t="s">
        <v>257</v>
      </c>
      <c r="FG163" s="61">
        <v>1</v>
      </c>
      <c r="FH163" s="133">
        <f ca="1">CELL("row",FI163)-FH$161</f>
        <v>2</v>
      </c>
      <c r="FI163" s="141">
        <v>1</v>
      </c>
      <c r="FJ163" s="143" t="s">
        <v>307</v>
      </c>
      <c r="FK163" s="61">
        <v>1</v>
      </c>
      <c r="FL163" s="133">
        <f ca="1">CELL("row",FM163)-FL$161</f>
        <v>2</v>
      </c>
      <c r="FM163" s="138">
        <v>2</v>
      </c>
      <c r="FN163" s="139" t="s">
        <v>309</v>
      </c>
      <c r="FO163" s="61">
        <v>2</v>
      </c>
      <c r="FP163" s="133">
        <f t="shared" ca="1" si="11"/>
        <v>2</v>
      </c>
      <c r="FQ163" s="138">
        <v>2</v>
      </c>
      <c r="FR163" s="139" t="s">
        <v>80</v>
      </c>
      <c r="FT163" s="133">
        <f t="shared" ca="1" si="12"/>
        <v>2</v>
      </c>
      <c r="FU163" s="138">
        <v>25</v>
      </c>
      <c r="FV163" s="139" t="s">
        <v>129</v>
      </c>
      <c r="FX163" s="120"/>
      <c r="FY163" s="120"/>
    </row>
    <row r="164" spans="1:181" ht="17.25" hidden="1" customHeight="1">
      <c r="A164" s="95"/>
      <c r="B164" s="95"/>
      <c r="C164" s="95"/>
      <c r="D164" s="95"/>
      <c r="E164" s="95"/>
      <c r="F164" s="95"/>
      <c r="G164" s="95"/>
      <c r="H164" s="95"/>
      <c r="I164" s="95"/>
      <c r="J164" s="95"/>
      <c r="K164" s="95"/>
      <c r="L164" s="95"/>
      <c r="M164" s="95"/>
      <c r="N164" s="95"/>
      <c r="O164" s="95"/>
      <c r="P164" s="95"/>
      <c r="Q164" s="95"/>
      <c r="R164" s="95"/>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R164" s="133">
        <f ca="1">CELL("row",CS164)-CR$161</f>
        <v>3</v>
      </c>
      <c r="CS164" s="138">
        <v>9</v>
      </c>
      <c r="CT164" s="139" t="s">
        <v>84</v>
      </c>
      <c r="CU164" s="133"/>
      <c r="CV164" s="133">
        <f t="shared" ca="1" si="4"/>
        <v>3</v>
      </c>
      <c r="CW164" s="138">
        <v>3</v>
      </c>
      <c r="CX164" s="140" t="s">
        <v>85</v>
      </c>
      <c r="CY164" s="133"/>
      <c r="CZ164" s="133">
        <f t="shared" ca="1" si="5"/>
        <v>3</v>
      </c>
      <c r="DA164" s="138">
        <v>2</v>
      </c>
      <c r="DB164" s="140" t="s">
        <v>406</v>
      </c>
      <c r="DC164" s="133"/>
      <c r="DD164" s="133">
        <f t="shared" ca="1" si="6"/>
        <v>3</v>
      </c>
      <c r="DE164" s="138">
        <v>2</v>
      </c>
      <c r="DF164" s="140" t="s">
        <v>420</v>
      </c>
      <c r="DG164" s="133"/>
      <c r="DH164" s="133">
        <f t="shared" ca="1" si="13"/>
        <v>3</v>
      </c>
      <c r="DI164" s="174">
        <v>302</v>
      </c>
      <c r="DJ164" s="174" t="s">
        <v>672</v>
      </c>
      <c r="DK164" s="433" t="s">
        <v>690</v>
      </c>
      <c r="DL164" s="133">
        <f t="shared" ca="1" si="7"/>
        <v>3</v>
      </c>
      <c r="DM164" s="138">
        <v>2</v>
      </c>
      <c r="DN164" s="139" t="s">
        <v>379</v>
      </c>
      <c r="DO164" s="133"/>
      <c r="DP164" s="133">
        <f ca="1">CELL("row",DQ164)-DP$161</f>
        <v>3</v>
      </c>
      <c r="DQ164" s="138">
        <v>3</v>
      </c>
      <c r="DR164" s="140" t="s">
        <v>86</v>
      </c>
      <c r="DS164" s="133"/>
      <c r="DT164" s="133">
        <f ca="1">CELL("row",DU164)-DT$161</f>
        <v>3</v>
      </c>
      <c r="DU164" s="138">
        <v>2</v>
      </c>
      <c r="DV164" s="139" t="s">
        <v>637</v>
      </c>
      <c r="DW164" s="133">
        <v>2</v>
      </c>
      <c r="DX164" s="133">
        <f ca="1">CELL("row",DY164)-DX$161</f>
        <v>3</v>
      </c>
      <c r="DY164" s="138">
        <v>2</v>
      </c>
      <c r="DZ164" s="139" t="s">
        <v>240</v>
      </c>
      <c r="EA164" s="133"/>
      <c r="EB164" s="133">
        <f ca="1">CELL("row",EC164)-EB$161</f>
        <v>3</v>
      </c>
      <c r="EC164" s="138">
        <v>3</v>
      </c>
      <c r="ED164" s="139" t="s">
        <v>87</v>
      </c>
      <c r="EE164" s="133"/>
      <c r="EF164" s="133">
        <f t="shared" ca="1" si="8"/>
        <v>3</v>
      </c>
      <c r="EG164" s="138">
        <v>2</v>
      </c>
      <c r="EH164" s="140" t="s">
        <v>384</v>
      </c>
      <c r="EI164" s="133"/>
      <c r="EJ164" s="133">
        <f t="shared" ca="1" si="9"/>
        <v>3</v>
      </c>
      <c r="EK164" s="138">
        <v>11001</v>
      </c>
      <c r="EL164" s="140" t="s">
        <v>88</v>
      </c>
      <c r="EM164" s="133"/>
      <c r="EN164" s="133">
        <f t="shared" ca="1" si="10"/>
        <v>3</v>
      </c>
      <c r="EO164" s="138">
        <v>2</v>
      </c>
      <c r="EP164" s="139" t="s">
        <v>259</v>
      </c>
      <c r="EQ164" s="133"/>
      <c r="ER164" s="133">
        <f ca="1">CELL("row",ES164)-ER$161</f>
        <v>3</v>
      </c>
      <c r="ES164" s="141">
        <v>2</v>
      </c>
      <c r="ET164" s="142" t="s">
        <v>251</v>
      </c>
      <c r="EU164" s="133">
        <v>2</v>
      </c>
      <c r="EV164" s="133">
        <f ca="1">CELL("row",EW164)-EV$161</f>
        <v>3</v>
      </c>
      <c r="EW164" s="141">
        <v>2</v>
      </c>
      <c r="EX164" s="142" t="s">
        <v>246</v>
      </c>
      <c r="EY164" s="129">
        <v>2</v>
      </c>
      <c r="EZ164" s="133">
        <f ca="1">CELL("row",FA164)-EZ$161</f>
        <v>3</v>
      </c>
      <c r="FA164" s="141">
        <v>2</v>
      </c>
      <c r="FB164" s="143" t="s">
        <v>242</v>
      </c>
      <c r="FC164" s="61">
        <v>2</v>
      </c>
      <c r="FD164" s="133">
        <f ca="1">CELL("row",FE164)-FD$161</f>
        <v>3</v>
      </c>
      <c r="FE164" s="141">
        <v>2</v>
      </c>
      <c r="FF164" s="143" t="s">
        <v>258</v>
      </c>
      <c r="FG164" s="61">
        <v>2</v>
      </c>
      <c r="FH164" s="133">
        <f ca="1">CELL("row",FI164)-FH$161</f>
        <v>3</v>
      </c>
      <c r="FI164" s="141">
        <v>2</v>
      </c>
      <c r="FJ164" s="143" t="s">
        <v>308</v>
      </c>
      <c r="FK164" s="61">
        <v>2</v>
      </c>
      <c r="FL164" s="133">
        <f ca="1">CELL("row",FM164)-FL$161</f>
        <v>3</v>
      </c>
      <c r="FM164" s="138">
        <v>3</v>
      </c>
      <c r="FN164" s="139" t="s">
        <v>310</v>
      </c>
      <c r="FO164" s="61">
        <v>3</v>
      </c>
      <c r="FP164" s="133">
        <f t="shared" ca="1" si="11"/>
        <v>3</v>
      </c>
      <c r="FQ164" s="138">
        <v>3</v>
      </c>
      <c r="FR164" s="139" t="s">
        <v>85</v>
      </c>
      <c r="FT164" s="133">
        <f t="shared" ca="1" si="12"/>
        <v>3</v>
      </c>
      <c r="FU164" s="138">
        <v>26</v>
      </c>
      <c r="FV164" s="139" t="s">
        <v>130</v>
      </c>
      <c r="FX164" s="120"/>
      <c r="FY164" s="120"/>
    </row>
    <row r="165" spans="1:181" ht="17.25" hidden="1" customHeight="1">
      <c r="A165" s="95"/>
      <c r="B165" s="95"/>
      <c r="C165" s="95"/>
      <c r="D165" s="95"/>
      <c r="E165" s="95"/>
      <c r="F165" s="95"/>
      <c r="G165" s="95"/>
      <c r="H165" s="95"/>
      <c r="I165" s="95"/>
      <c r="J165" s="95"/>
      <c r="K165" s="95"/>
      <c r="L165" s="95"/>
      <c r="M165" s="95"/>
      <c r="N165" s="95"/>
      <c r="O165" s="95"/>
      <c r="P165" s="95"/>
      <c r="Q165" s="95"/>
      <c r="R165" s="95"/>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R165" s="133"/>
      <c r="CS165" s="133"/>
      <c r="CT165" s="133"/>
      <c r="CU165" s="133"/>
      <c r="CV165" s="133">
        <f t="shared" ca="1" si="4"/>
        <v>4</v>
      </c>
      <c r="CW165" s="138">
        <v>4</v>
      </c>
      <c r="CX165" s="140" t="s">
        <v>89</v>
      </c>
      <c r="CY165" s="133"/>
      <c r="CZ165" s="133">
        <f t="shared" ca="1" si="5"/>
        <v>4</v>
      </c>
      <c r="DA165" s="138">
        <v>3</v>
      </c>
      <c r="DB165" s="140" t="s">
        <v>407</v>
      </c>
      <c r="DC165" s="133"/>
      <c r="DD165" s="133">
        <f t="shared" ca="1" si="6"/>
        <v>4</v>
      </c>
      <c r="DE165" s="138">
        <v>3</v>
      </c>
      <c r="DF165" s="140" t="s">
        <v>421</v>
      </c>
      <c r="DG165" s="133"/>
      <c r="DH165" s="133">
        <f t="shared" ca="1" si="13"/>
        <v>4</v>
      </c>
      <c r="DI165" s="174">
        <v>304</v>
      </c>
      <c r="DJ165" s="174" t="s">
        <v>499</v>
      </c>
      <c r="DK165" s="433" t="s">
        <v>691</v>
      </c>
      <c r="DL165" s="133">
        <f t="shared" ca="1" si="7"/>
        <v>4</v>
      </c>
      <c r="DM165" s="138">
        <v>3</v>
      </c>
      <c r="DN165" s="175" t="s">
        <v>380</v>
      </c>
      <c r="DO165" s="133"/>
      <c r="DP165" s="133"/>
      <c r="DQ165" s="133"/>
      <c r="DR165" s="133"/>
      <c r="DS165" s="133"/>
      <c r="DT165" s="133"/>
      <c r="DU165" s="133"/>
      <c r="DV165" s="133"/>
      <c r="DW165" s="133"/>
      <c r="DX165" s="133"/>
      <c r="DY165" s="133"/>
      <c r="DZ165" s="133"/>
      <c r="EA165" s="133"/>
      <c r="EB165" s="133"/>
      <c r="EC165" s="133"/>
      <c r="ED165" s="133"/>
      <c r="EE165" s="133"/>
      <c r="EF165" s="133">
        <f t="shared" ca="1" si="8"/>
        <v>4</v>
      </c>
      <c r="EG165" s="138">
        <v>3</v>
      </c>
      <c r="EH165" s="140" t="s">
        <v>385</v>
      </c>
      <c r="EI165" s="133"/>
      <c r="EJ165" s="133">
        <f t="shared" ca="1" si="9"/>
        <v>4</v>
      </c>
      <c r="EK165" s="138">
        <v>11201</v>
      </c>
      <c r="EL165" s="140" t="s">
        <v>90</v>
      </c>
      <c r="EM165" s="133"/>
      <c r="EN165" s="133">
        <f t="shared" ca="1" si="10"/>
        <v>4</v>
      </c>
      <c r="EO165" s="138">
        <v>3</v>
      </c>
      <c r="EP165" s="139" t="s">
        <v>260</v>
      </c>
      <c r="EQ165" s="133"/>
      <c r="ER165" s="133"/>
      <c r="ES165" s="133"/>
      <c r="ET165" s="133"/>
      <c r="EU165" s="133"/>
      <c r="EV165" s="133"/>
      <c r="EW165" s="133"/>
      <c r="EX165" s="133"/>
      <c r="FL165" s="133">
        <f ca="1">CELL("row",FM165)-FL$161</f>
        <v>4</v>
      </c>
      <c r="FM165" s="138">
        <v>3</v>
      </c>
      <c r="FN165" s="139" t="s">
        <v>311</v>
      </c>
      <c r="FO165" s="61">
        <v>4</v>
      </c>
      <c r="FP165" s="133">
        <f t="shared" ca="1" si="11"/>
        <v>4</v>
      </c>
      <c r="FQ165" s="138">
        <v>4</v>
      </c>
      <c r="FR165" s="139" t="s">
        <v>89</v>
      </c>
      <c r="FT165" s="133">
        <f t="shared" ca="1" si="12"/>
        <v>4</v>
      </c>
      <c r="FU165" s="138">
        <v>28</v>
      </c>
      <c r="FV165" s="139" t="s">
        <v>132</v>
      </c>
      <c r="FX165" s="120"/>
      <c r="FY165" s="120"/>
    </row>
    <row r="166" spans="1:181" ht="17.25" hidden="1" customHeight="1">
      <c r="A166" s="95"/>
      <c r="B166" s="95"/>
      <c r="C166" s="95"/>
      <c r="D166" s="95"/>
      <c r="E166" s="95"/>
      <c r="F166" s="95"/>
      <c r="G166" s="95"/>
      <c r="H166" s="95"/>
      <c r="I166" s="95"/>
      <c r="J166" s="95"/>
      <c r="K166" s="95"/>
      <c r="L166" s="95"/>
      <c r="M166" s="95"/>
      <c r="N166" s="95"/>
      <c r="O166" s="95"/>
      <c r="P166" s="95"/>
      <c r="Q166" s="95"/>
      <c r="R166" s="95"/>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R166" s="133"/>
      <c r="CS166" s="133"/>
      <c r="CT166" s="133"/>
      <c r="CU166" s="133"/>
      <c r="CV166" s="133">
        <f t="shared" ca="1" si="4"/>
        <v>5</v>
      </c>
      <c r="CW166" s="138">
        <v>5</v>
      </c>
      <c r="CX166" s="140" t="s">
        <v>91</v>
      </c>
      <c r="CY166" s="133"/>
      <c r="CZ166" s="133">
        <f t="shared" ca="1" si="5"/>
        <v>5</v>
      </c>
      <c r="DA166" s="138">
        <v>8</v>
      </c>
      <c r="DB166" s="140" t="s">
        <v>408</v>
      </c>
      <c r="DC166" s="133"/>
      <c r="DD166" s="133">
        <f t="shared" ca="1" si="6"/>
        <v>5</v>
      </c>
      <c r="DE166" s="138">
        <v>4</v>
      </c>
      <c r="DF166" s="140" t="s">
        <v>422</v>
      </c>
      <c r="DG166" s="133"/>
      <c r="DH166" s="133">
        <f t="shared" ca="1" si="13"/>
        <v>5</v>
      </c>
      <c r="DI166" s="174">
        <v>306</v>
      </c>
      <c r="DJ166" s="174" t="s">
        <v>500</v>
      </c>
      <c r="DK166" s="433" t="s">
        <v>692</v>
      </c>
      <c r="DL166" s="133">
        <f t="shared" ca="1" si="7"/>
        <v>5</v>
      </c>
      <c r="DM166" s="144">
        <v>4</v>
      </c>
      <c r="DN166" s="141" t="s">
        <v>381</v>
      </c>
      <c r="DO166" s="133"/>
      <c r="DP166" s="133"/>
      <c r="DQ166" s="133"/>
      <c r="DR166" s="133"/>
      <c r="DS166" s="133"/>
      <c r="DT166" s="133"/>
      <c r="DU166" s="133"/>
      <c r="DV166" s="133"/>
      <c r="DW166" s="133"/>
      <c r="DX166" s="133"/>
      <c r="DY166" s="133"/>
      <c r="DZ166" s="133"/>
      <c r="EA166" s="133"/>
      <c r="EB166" s="133"/>
      <c r="EC166" s="133"/>
      <c r="ED166" s="133"/>
      <c r="EE166" s="133"/>
      <c r="EF166" s="133">
        <f t="shared" ca="1" si="8"/>
        <v>5</v>
      </c>
      <c r="EG166" s="138">
        <v>4</v>
      </c>
      <c r="EH166" s="140" t="s">
        <v>386</v>
      </c>
      <c r="EI166" s="133"/>
      <c r="EJ166" s="133">
        <f t="shared" ca="1" si="9"/>
        <v>5</v>
      </c>
      <c r="EK166" s="138">
        <v>11202</v>
      </c>
      <c r="EL166" s="140" t="s">
        <v>92</v>
      </c>
      <c r="EM166" s="133"/>
      <c r="EN166" s="133">
        <f t="shared" ca="1" si="10"/>
        <v>5</v>
      </c>
      <c r="EO166" s="138">
        <v>4</v>
      </c>
      <c r="EP166" s="139" t="s">
        <v>261</v>
      </c>
      <c r="EQ166" s="133"/>
      <c r="ER166" s="133"/>
      <c r="ES166" s="133"/>
      <c r="ET166" s="133"/>
      <c r="EU166" s="133"/>
      <c r="EV166" s="133"/>
      <c r="EW166" s="133"/>
      <c r="EX166" s="133"/>
      <c r="FP166" s="133">
        <f t="shared" ca="1" si="11"/>
        <v>5</v>
      </c>
      <c r="FQ166" s="138">
        <v>5</v>
      </c>
      <c r="FR166" s="139" t="s">
        <v>91</v>
      </c>
      <c r="FT166" s="133">
        <f t="shared" ca="1" si="12"/>
        <v>5</v>
      </c>
      <c r="FU166" s="138">
        <v>29</v>
      </c>
      <c r="FV166" s="139" t="s">
        <v>133</v>
      </c>
      <c r="FX166" s="120"/>
      <c r="FY166" s="120"/>
    </row>
    <row r="167" spans="1:181" ht="17.25" hidden="1" customHeight="1">
      <c r="A167" s="95"/>
      <c r="B167" s="95"/>
      <c r="C167" s="95"/>
      <c r="D167" s="95"/>
      <c r="E167" s="95"/>
      <c r="F167" s="95"/>
      <c r="G167" s="95"/>
      <c r="H167" s="95"/>
      <c r="I167" s="95"/>
      <c r="J167" s="95"/>
      <c r="K167" s="95"/>
      <c r="L167" s="95"/>
      <c r="M167" s="95"/>
      <c r="N167" s="95"/>
      <c r="O167" s="95"/>
      <c r="P167" s="95"/>
      <c r="Q167" s="95"/>
      <c r="R167" s="95"/>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R167" s="133"/>
      <c r="CS167" s="133"/>
      <c r="CT167" s="133"/>
      <c r="CU167" s="133"/>
      <c r="CV167" s="133">
        <f t="shared" ca="1" si="4"/>
        <v>6</v>
      </c>
      <c r="CW167" s="138">
        <v>6</v>
      </c>
      <c r="CX167" s="140" t="s">
        <v>93</v>
      </c>
      <c r="CY167" s="133"/>
      <c r="CZ167" s="133">
        <f t="shared" ca="1" si="5"/>
        <v>6</v>
      </c>
      <c r="DA167" s="138">
        <v>9</v>
      </c>
      <c r="DB167" s="140" t="s">
        <v>409</v>
      </c>
      <c r="DC167" s="133"/>
      <c r="DD167" s="133">
        <f t="shared" ca="1" si="6"/>
        <v>6</v>
      </c>
      <c r="DE167" s="138">
        <v>5</v>
      </c>
      <c r="DF167" s="140" t="s">
        <v>423</v>
      </c>
      <c r="DG167" s="133"/>
      <c r="DH167" s="133">
        <f t="shared" ca="1" si="13"/>
        <v>6</v>
      </c>
      <c r="DI167" s="174">
        <v>307</v>
      </c>
      <c r="DJ167" s="174" t="s">
        <v>895</v>
      </c>
      <c r="DK167" s="433" t="s">
        <v>894</v>
      </c>
      <c r="DL167" s="133">
        <f t="shared" ca="1" si="7"/>
        <v>6</v>
      </c>
      <c r="DM167" s="144">
        <v>99</v>
      </c>
      <c r="DN167" s="141" t="s">
        <v>326</v>
      </c>
      <c r="DO167" s="133"/>
      <c r="DP167" s="133"/>
      <c r="DQ167" s="133"/>
      <c r="DR167" s="133"/>
      <c r="DS167" s="133"/>
      <c r="DT167" s="133"/>
      <c r="DU167" s="133"/>
      <c r="DV167" s="133"/>
      <c r="DW167" s="133"/>
      <c r="DX167" s="133"/>
      <c r="DY167" s="133"/>
      <c r="DZ167" s="133"/>
      <c r="EA167" s="133"/>
      <c r="EB167" s="133"/>
      <c r="EC167" s="133"/>
      <c r="ED167" s="133"/>
      <c r="EE167" s="133"/>
      <c r="EF167" s="133">
        <f t="shared" ca="1" si="8"/>
        <v>6</v>
      </c>
      <c r="EG167" s="138">
        <v>18</v>
      </c>
      <c r="EH167" s="140" t="s">
        <v>979</v>
      </c>
      <c r="EI167" s="133"/>
      <c r="EJ167" s="133">
        <f t="shared" ca="1" si="9"/>
        <v>6</v>
      </c>
      <c r="EK167" s="138">
        <v>11203</v>
      </c>
      <c r="EL167" s="140" t="s">
        <v>94</v>
      </c>
      <c r="EM167" s="133"/>
      <c r="EN167" s="133">
        <f t="shared" ca="1" si="10"/>
        <v>6</v>
      </c>
      <c r="EO167" s="138">
        <v>5</v>
      </c>
      <c r="EP167" s="139" t="s">
        <v>262</v>
      </c>
      <c r="EQ167" s="133"/>
      <c r="ER167" s="133"/>
      <c r="ES167" s="133"/>
      <c r="ET167" s="133"/>
      <c r="EU167" s="133"/>
      <c r="EV167" s="133"/>
      <c r="EW167" s="133"/>
      <c r="EX167" s="133"/>
      <c r="FP167" s="133">
        <f t="shared" ca="1" si="11"/>
        <v>6</v>
      </c>
      <c r="FQ167" s="138">
        <v>6</v>
      </c>
      <c r="FR167" s="139" t="s">
        <v>93</v>
      </c>
      <c r="FT167" s="133">
        <f t="shared" ca="1" si="12"/>
        <v>6</v>
      </c>
      <c r="FU167" s="138">
        <v>30</v>
      </c>
      <c r="FV167" s="139" t="s">
        <v>134</v>
      </c>
      <c r="FX167" s="120"/>
      <c r="FY167" s="120"/>
    </row>
    <row r="168" spans="1:181" ht="17.25" hidden="1" customHeight="1">
      <c r="A168" s="95"/>
      <c r="B168" s="95"/>
      <c r="C168" s="95"/>
      <c r="D168" s="95"/>
      <c r="E168" s="95"/>
      <c r="F168" s="95"/>
      <c r="G168" s="95"/>
      <c r="H168" s="95"/>
      <c r="I168" s="95"/>
      <c r="J168" s="95"/>
      <c r="K168" s="95"/>
      <c r="L168" s="95"/>
      <c r="M168" s="95"/>
      <c r="N168" s="95"/>
      <c r="O168" s="95"/>
      <c r="P168" s="95"/>
      <c r="Q168" s="95"/>
      <c r="R168" s="95"/>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R168" s="133"/>
      <c r="CS168" s="133"/>
      <c r="CT168" s="133"/>
      <c r="CU168" s="133"/>
      <c r="CV168" s="133">
        <f t="shared" ca="1" si="4"/>
        <v>7</v>
      </c>
      <c r="CW168" s="138">
        <v>7</v>
      </c>
      <c r="CX168" s="140" t="s">
        <v>95</v>
      </c>
      <c r="CY168" s="133"/>
      <c r="CZ168" s="133">
        <f t="shared" ca="1" si="5"/>
        <v>7</v>
      </c>
      <c r="DA168" s="138">
        <v>17</v>
      </c>
      <c r="DB168" s="140" t="s">
        <v>410</v>
      </c>
      <c r="DC168" s="133"/>
      <c r="DD168" s="133">
        <f t="shared" ca="1" si="6"/>
        <v>7</v>
      </c>
      <c r="DE168" s="138">
        <v>6</v>
      </c>
      <c r="DF168" s="140" t="s">
        <v>375</v>
      </c>
      <c r="DG168" s="133"/>
      <c r="DH168" s="133">
        <f t="shared" ca="1" si="13"/>
        <v>7</v>
      </c>
      <c r="DI168" s="174">
        <v>309</v>
      </c>
      <c r="DJ168" s="174" t="s">
        <v>673</v>
      </c>
      <c r="DK168" s="433" t="s">
        <v>693</v>
      </c>
      <c r="DL168" s="133"/>
      <c r="DM168" s="133"/>
      <c r="DN168" s="133"/>
      <c r="DO168" s="133"/>
      <c r="DP168" s="133"/>
      <c r="DQ168" s="133" t="s">
        <v>749</v>
      </c>
      <c r="DR168" s="133" t="s">
        <v>750</v>
      </c>
      <c r="DS168" s="133"/>
      <c r="DT168" s="133"/>
      <c r="DU168" s="133"/>
      <c r="DV168" s="133"/>
      <c r="DW168" s="133"/>
      <c r="DX168" s="133"/>
      <c r="DY168" s="133"/>
      <c r="DZ168" s="133"/>
      <c r="EA168" s="133"/>
      <c r="EB168" s="133"/>
      <c r="EC168" s="133"/>
      <c r="ED168" s="133"/>
      <c r="EE168" s="133"/>
      <c r="EF168" s="133">
        <f t="shared" ca="1" si="8"/>
        <v>7</v>
      </c>
      <c r="EG168" s="138">
        <v>8</v>
      </c>
      <c r="EH168" s="140" t="s">
        <v>387</v>
      </c>
      <c r="EI168" s="133"/>
      <c r="EJ168" s="133">
        <f t="shared" ca="1" si="9"/>
        <v>7</v>
      </c>
      <c r="EK168" s="138">
        <v>11204</v>
      </c>
      <c r="EL168" s="140" t="s">
        <v>96</v>
      </c>
      <c r="EM168" s="133"/>
      <c r="EN168" s="133">
        <f t="shared" ca="1" si="10"/>
        <v>7</v>
      </c>
      <c r="EO168" s="138">
        <v>6</v>
      </c>
      <c r="EP168" s="139" t="s">
        <v>263</v>
      </c>
      <c r="EQ168" s="133"/>
      <c r="ER168" s="133"/>
      <c r="ES168" s="133"/>
      <c r="ET168" s="133"/>
      <c r="EU168" s="133"/>
      <c r="EV168" s="133"/>
      <c r="EW168" s="133"/>
      <c r="EX168" s="133"/>
      <c r="FP168" s="133">
        <f t="shared" ca="1" si="11"/>
        <v>7</v>
      </c>
      <c r="FQ168" s="138">
        <v>7</v>
      </c>
      <c r="FR168" s="139" t="s">
        <v>95</v>
      </c>
      <c r="FT168" s="133">
        <f t="shared" ca="1" si="12"/>
        <v>7</v>
      </c>
      <c r="FU168" s="138">
        <v>31</v>
      </c>
      <c r="FV168" s="139" t="s">
        <v>135</v>
      </c>
      <c r="FX168" s="120"/>
      <c r="FY168" s="120"/>
    </row>
    <row r="169" spans="1:181" ht="17.25" hidden="1" customHeight="1">
      <c r="A169" s="95"/>
      <c r="B169" s="95"/>
      <c r="C169" s="95"/>
      <c r="D169" s="95"/>
      <c r="E169" s="95"/>
      <c r="F169" s="95"/>
      <c r="G169" s="95"/>
      <c r="H169" s="95"/>
      <c r="I169" s="95"/>
      <c r="J169" s="95"/>
      <c r="K169" s="95"/>
      <c r="L169" s="95"/>
      <c r="M169" s="95"/>
      <c r="N169" s="95"/>
      <c r="O169" s="95"/>
      <c r="P169" s="95"/>
      <c r="Q169" s="95"/>
      <c r="R169" s="95"/>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R169" s="133"/>
      <c r="CS169" s="133"/>
      <c r="CT169" s="133"/>
      <c r="CU169" s="133"/>
      <c r="CV169" s="133">
        <f t="shared" ca="1" si="4"/>
        <v>8</v>
      </c>
      <c r="CW169" s="138">
        <v>8</v>
      </c>
      <c r="CX169" s="140" t="s">
        <v>97</v>
      </c>
      <c r="CY169" s="133"/>
      <c r="CZ169" s="133">
        <f t="shared" ca="1" si="5"/>
        <v>8</v>
      </c>
      <c r="DA169" s="138">
        <v>26</v>
      </c>
      <c r="DB169" s="140" t="s">
        <v>131</v>
      </c>
      <c r="DC169" s="133"/>
      <c r="DD169" s="133">
        <f t="shared" ca="1" si="6"/>
        <v>8</v>
      </c>
      <c r="DE169" s="138">
        <v>7</v>
      </c>
      <c r="DF169" s="140" t="s">
        <v>424</v>
      </c>
      <c r="DG169" s="133"/>
      <c r="DH169" s="133">
        <f t="shared" ca="1" si="13"/>
        <v>8</v>
      </c>
      <c r="DI169" s="174">
        <v>322</v>
      </c>
      <c r="DJ169" s="174" t="s">
        <v>659</v>
      </c>
      <c r="DK169" s="433" t="s">
        <v>694</v>
      </c>
      <c r="DL169" s="133"/>
      <c r="DM169" s="133"/>
      <c r="DN169" s="133"/>
      <c r="DO169" s="133"/>
      <c r="DP169" s="133">
        <f ca="1">CELL("row",DQ169)</f>
        <v>169</v>
      </c>
      <c r="DQ169" s="135" t="s">
        <v>70</v>
      </c>
      <c r="DR169" s="350" t="s">
        <v>71</v>
      </c>
      <c r="DS169" s="133"/>
      <c r="DT169" s="133"/>
      <c r="DU169" s="133"/>
      <c r="DV169" s="133"/>
      <c r="DW169" s="133"/>
      <c r="DX169" s="133"/>
      <c r="DY169" s="133"/>
      <c r="DZ169" s="133"/>
      <c r="EA169" s="133"/>
      <c r="EB169" s="133"/>
      <c r="EC169" s="133"/>
      <c r="ED169" s="133"/>
      <c r="EE169" s="133"/>
      <c r="EF169" s="133">
        <f t="shared" ca="1" si="8"/>
        <v>8</v>
      </c>
      <c r="EG169" s="138">
        <v>7</v>
      </c>
      <c r="EH169" s="140" t="s">
        <v>388</v>
      </c>
      <c r="EI169" s="133"/>
      <c r="EJ169" s="133">
        <f t="shared" ca="1" si="9"/>
        <v>8</v>
      </c>
      <c r="EK169" s="138">
        <v>11205</v>
      </c>
      <c r="EL169" s="140" t="s">
        <v>98</v>
      </c>
      <c r="EM169" s="133"/>
      <c r="EN169" s="133">
        <f t="shared" ca="1" si="10"/>
        <v>8</v>
      </c>
      <c r="EO169" s="138">
        <v>7</v>
      </c>
      <c r="EP169" s="139" t="s">
        <v>264</v>
      </c>
      <c r="EQ169" s="133"/>
      <c r="ER169" s="133"/>
      <c r="ES169" s="133"/>
      <c r="ET169" s="133"/>
      <c r="EU169" s="133"/>
      <c r="EV169" s="133"/>
      <c r="EW169" s="133"/>
      <c r="EX169" s="133"/>
      <c r="FP169" s="133">
        <f t="shared" ca="1" si="11"/>
        <v>8</v>
      </c>
      <c r="FQ169" s="138">
        <v>8</v>
      </c>
      <c r="FR169" s="139" t="s">
        <v>97</v>
      </c>
      <c r="FT169" s="133">
        <f t="shared" ca="1" si="12"/>
        <v>8</v>
      </c>
      <c r="FU169" s="138">
        <v>32</v>
      </c>
      <c r="FV169" s="139" t="s">
        <v>136</v>
      </c>
      <c r="FX169" s="120"/>
      <c r="FY169" s="120"/>
    </row>
    <row r="170" spans="1:181" ht="17.25" hidden="1" customHeight="1">
      <c r="A170" s="95"/>
      <c r="B170" s="95"/>
      <c r="C170" s="95"/>
      <c r="D170" s="95"/>
      <c r="E170" s="95"/>
      <c r="F170" s="95"/>
      <c r="G170" s="95"/>
      <c r="H170" s="95"/>
      <c r="I170" s="95"/>
      <c r="J170" s="95"/>
      <c r="K170" s="95"/>
      <c r="L170" s="95"/>
      <c r="M170" s="95"/>
      <c r="N170" s="95"/>
      <c r="O170" s="95"/>
      <c r="P170" s="95"/>
      <c r="Q170" s="95"/>
      <c r="R170" s="95"/>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R170" s="133"/>
      <c r="CS170" s="133"/>
      <c r="CT170" s="133"/>
      <c r="CU170" s="133"/>
      <c r="CV170" s="133">
        <f t="shared" ca="1" si="4"/>
        <v>9</v>
      </c>
      <c r="CW170" s="138">
        <v>9</v>
      </c>
      <c r="CX170" s="140" t="s">
        <v>99</v>
      </c>
      <c r="CY170" s="133"/>
      <c r="CZ170" s="133">
        <f t="shared" ca="1" si="5"/>
        <v>9</v>
      </c>
      <c r="DA170" s="138">
        <v>23</v>
      </c>
      <c r="DB170" s="140" t="s">
        <v>127</v>
      </c>
      <c r="DC170" s="133"/>
      <c r="DD170" s="133">
        <f t="shared" ca="1" si="6"/>
        <v>9</v>
      </c>
      <c r="DE170" s="138">
        <v>8</v>
      </c>
      <c r="DF170" s="140" t="s">
        <v>425</v>
      </c>
      <c r="DG170" s="133"/>
      <c r="DH170" s="133">
        <f t="shared" ca="1" si="13"/>
        <v>9</v>
      </c>
      <c r="DI170" s="174">
        <v>326</v>
      </c>
      <c r="DJ170" s="174" t="s">
        <v>675</v>
      </c>
      <c r="DK170" s="433" t="s">
        <v>695</v>
      </c>
      <c r="DL170" s="133"/>
      <c r="DM170" s="133"/>
      <c r="DN170" s="133"/>
      <c r="DO170" s="133"/>
      <c r="DP170" s="133">
        <f ca="1">CELL("row",DQ170)-DP$169</f>
        <v>1</v>
      </c>
      <c r="DQ170" s="138">
        <v>1</v>
      </c>
      <c r="DR170" s="140" t="s">
        <v>870</v>
      </c>
      <c r="DS170" s="133"/>
      <c r="DT170" s="133"/>
      <c r="DU170" s="133"/>
      <c r="DV170" s="133"/>
      <c r="DW170" s="133"/>
      <c r="DX170" s="133"/>
      <c r="DY170" s="133"/>
      <c r="DZ170" s="133"/>
      <c r="EA170" s="133"/>
      <c r="EB170" s="133"/>
      <c r="EC170" s="133"/>
      <c r="ED170" s="133"/>
      <c r="EE170" s="133"/>
      <c r="EF170" s="133">
        <f t="shared" ca="1" si="8"/>
        <v>9</v>
      </c>
      <c r="EG170" s="138">
        <v>16</v>
      </c>
      <c r="EH170" s="140" t="s">
        <v>389</v>
      </c>
      <c r="EI170" s="133"/>
      <c r="EJ170" s="133">
        <f t="shared" ca="1" si="9"/>
        <v>9</v>
      </c>
      <c r="EK170" s="138">
        <v>11208</v>
      </c>
      <c r="EL170" s="140" t="s">
        <v>100</v>
      </c>
      <c r="EM170" s="133"/>
      <c r="EN170" s="133">
        <f t="shared" ca="1" si="10"/>
        <v>9</v>
      </c>
      <c r="EO170" s="138">
        <v>8</v>
      </c>
      <c r="EP170" s="139" t="s">
        <v>265</v>
      </c>
      <c r="EQ170" s="133"/>
      <c r="ER170" s="133"/>
      <c r="ES170" s="133"/>
      <c r="ET170" s="133"/>
      <c r="EU170" s="133"/>
      <c r="EV170" s="133"/>
      <c r="EW170" s="133"/>
      <c r="EX170" s="133"/>
      <c r="FP170" s="133">
        <f t="shared" ca="1" si="11"/>
        <v>9</v>
      </c>
      <c r="FQ170" s="138">
        <v>9</v>
      </c>
      <c r="FR170" s="139" t="s">
        <v>99</v>
      </c>
      <c r="FT170" s="133">
        <f t="shared" ca="1" si="12"/>
        <v>9</v>
      </c>
      <c r="FU170" s="138">
        <v>33</v>
      </c>
      <c r="FV170" s="139" t="s">
        <v>137</v>
      </c>
      <c r="FX170" s="120"/>
      <c r="FY170" s="120"/>
    </row>
    <row r="171" spans="1:181" ht="17.25" hidden="1" customHeight="1">
      <c r="A171" s="95"/>
      <c r="B171" s="95"/>
      <c r="C171" s="95"/>
      <c r="D171" s="95"/>
      <c r="E171" s="95"/>
      <c r="F171" s="95"/>
      <c r="G171" s="95"/>
      <c r="H171" s="95"/>
      <c r="I171" s="95"/>
      <c r="J171" s="95"/>
      <c r="K171" s="95"/>
      <c r="L171" s="95"/>
      <c r="M171" s="95"/>
      <c r="N171" s="95"/>
      <c r="O171" s="95"/>
      <c r="P171" s="95"/>
      <c r="Q171" s="95"/>
      <c r="R171" s="95"/>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R171" s="133"/>
      <c r="CS171" s="133"/>
      <c r="CT171" s="133"/>
      <c r="CU171" s="133"/>
      <c r="CV171" s="133">
        <f t="shared" ca="1" si="4"/>
        <v>10</v>
      </c>
      <c r="CW171" s="138">
        <v>10</v>
      </c>
      <c r="CX171" s="140" t="s">
        <v>101</v>
      </c>
      <c r="CY171" s="133"/>
      <c r="CZ171" s="133">
        <f t="shared" ca="1" si="5"/>
        <v>10</v>
      </c>
      <c r="DA171" s="138">
        <v>16</v>
      </c>
      <c r="DB171" s="140" t="s">
        <v>411</v>
      </c>
      <c r="DC171" s="133"/>
      <c r="DD171" s="133">
        <f t="shared" ca="1" si="6"/>
        <v>10</v>
      </c>
      <c r="DE171" s="138">
        <v>9</v>
      </c>
      <c r="DF171" s="140" t="s">
        <v>426</v>
      </c>
      <c r="DG171" s="133"/>
      <c r="DH171" s="133">
        <f t="shared" ca="1" si="13"/>
        <v>10</v>
      </c>
      <c r="DI171" s="174">
        <v>327</v>
      </c>
      <c r="DJ171" s="174" t="s">
        <v>676</v>
      </c>
      <c r="DK171" s="433" t="s">
        <v>696</v>
      </c>
      <c r="DL171" s="133"/>
      <c r="DM171" s="133"/>
      <c r="DN171" s="133"/>
      <c r="DO171" s="133"/>
      <c r="DP171" s="133">
        <f ca="1">CELL("row",DQ171)-DP$169</f>
        <v>2</v>
      </c>
      <c r="DQ171" s="138">
        <v>2</v>
      </c>
      <c r="DR171" s="140" t="s">
        <v>751</v>
      </c>
      <c r="DS171" s="133"/>
      <c r="DT171" s="133"/>
      <c r="DU171" s="133"/>
      <c r="DV171" s="133"/>
      <c r="DW171" s="133"/>
      <c r="DX171" s="133"/>
      <c r="DY171" s="133"/>
      <c r="DZ171" s="133"/>
      <c r="EA171" s="133"/>
      <c r="EB171" s="133"/>
      <c r="EC171" s="133"/>
      <c r="ED171" s="133"/>
      <c r="EE171" s="133"/>
      <c r="EF171" s="133">
        <f t="shared" ca="1" si="8"/>
        <v>10</v>
      </c>
      <c r="EG171" s="138">
        <v>15</v>
      </c>
      <c r="EH171" s="140" t="s">
        <v>390</v>
      </c>
      <c r="EI171" s="133"/>
      <c r="EJ171" s="133">
        <f t="shared" ca="1" si="9"/>
        <v>10</v>
      </c>
      <c r="EK171" s="138">
        <v>11220</v>
      </c>
      <c r="EL171" s="140" t="s">
        <v>102</v>
      </c>
      <c r="EM171" s="133"/>
      <c r="EN171" s="133">
        <f t="shared" ca="1" si="10"/>
        <v>10</v>
      </c>
      <c r="EO171" s="138">
        <v>9</v>
      </c>
      <c r="EP171" s="139" t="s">
        <v>266</v>
      </c>
      <c r="EQ171" s="133"/>
      <c r="ER171" s="133"/>
      <c r="ES171" s="133"/>
      <c r="ET171" s="133"/>
      <c r="EU171" s="133"/>
      <c r="EV171" s="133"/>
      <c r="EW171" s="133"/>
      <c r="EX171" s="133"/>
      <c r="FP171" s="133">
        <f t="shared" ca="1" si="11"/>
        <v>10</v>
      </c>
      <c r="FQ171" s="138">
        <v>10</v>
      </c>
      <c r="FR171" s="139" t="s">
        <v>101</v>
      </c>
      <c r="FT171" s="133">
        <f t="shared" ca="1" si="12"/>
        <v>10</v>
      </c>
      <c r="FU171" s="138">
        <v>34</v>
      </c>
      <c r="FV171" s="139" t="s">
        <v>138</v>
      </c>
      <c r="FX171" s="120"/>
      <c r="FY171" s="120"/>
    </row>
    <row r="172" spans="1:181" ht="17.25" hidden="1" customHeight="1">
      <c r="A172" s="95"/>
      <c r="B172" s="95"/>
      <c r="C172" s="95"/>
      <c r="D172" s="95"/>
      <c r="E172" s="95"/>
      <c r="F172" s="95"/>
      <c r="G172" s="95"/>
      <c r="H172" s="95"/>
      <c r="I172" s="95"/>
      <c r="J172" s="95"/>
      <c r="K172" s="95"/>
      <c r="L172" s="95"/>
      <c r="M172" s="95"/>
      <c r="N172" s="95"/>
      <c r="O172" s="95"/>
      <c r="P172" s="95"/>
      <c r="Q172" s="95"/>
      <c r="R172" s="95"/>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R172" s="133"/>
      <c r="CS172" s="133"/>
      <c r="CT172" s="133"/>
      <c r="CU172" s="133"/>
      <c r="CV172" s="133">
        <f t="shared" ca="1" si="4"/>
        <v>11</v>
      </c>
      <c r="CW172" s="138">
        <v>11</v>
      </c>
      <c r="CX172" s="140" t="s">
        <v>103</v>
      </c>
      <c r="CY172" s="133"/>
      <c r="CZ172" s="133">
        <f t="shared" ca="1" si="5"/>
        <v>11</v>
      </c>
      <c r="DA172" s="138">
        <v>14</v>
      </c>
      <c r="DB172" s="140" t="s">
        <v>418</v>
      </c>
      <c r="DC172" s="133"/>
      <c r="DD172" s="133">
        <f t="shared" ca="1" si="6"/>
        <v>11</v>
      </c>
      <c r="DE172" s="138">
        <v>10</v>
      </c>
      <c r="DF172" s="140" t="s">
        <v>427</v>
      </c>
      <c r="DG172" s="133"/>
      <c r="DH172" s="133">
        <f t="shared" ca="1" si="13"/>
        <v>11</v>
      </c>
      <c r="DI172" s="174">
        <v>328</v>
      </c>
      <c r="DJ172" s="174" t="s">
        <v>897</v>
      </c>
      <c r="DK172" s="433" t="s">
        <v>896</v>
      </c>
      <c r="DL172" s="133"/>
      <c r="DM172" s="133"/>
      <c r="DN172" s="133"/>
      <c r="DO172" s="133"/>
      <c r="DP172" s="133">
        <f ca="1">CELL("row",DQ172)-DP$169</f>
        <v>3</v>
      </c>
      <c r="DQ172" s="138">
        <v>3</v>
      </c>
      <c r="DR172" s="140" t="s">
        <v>752</v>
      </c>
      <c r="DS172" s="133"/>
      <c r="DT172" s="133"/>
      <c r="DU172" s="133"/>
      <c r="DV172" s="133"/>
      <c r="DW172" s="133"/>
      <c r="DX172" s="133"/>
      <c r="DY172" s="133"/>
      <c r="DZ172" s="133"/>
      <c r="EA172" s="133"/>
      <c r="EB172" s="133"/>
      <c r="EC172" s="133"/>
      <c r="ED172" s="133"/>
      <c r="EE172" s="133"/>
      <c r="EF172" s="133">
        <f t="shared" ca="1" si="8"/>
        <v>11</v>
      </c>
      <c r="EG172" s="138">
        <v>9</v>
      </c>
      <c r="EH172" s="140" t="s">
        <v>391</v>
      </c>
      <c r="EI172" s="133"/>
      <c r="EJ172" s="133">
        <f t="shared" ca="1" si="9"/>
        <v>11</v>
      </c>
      <c r="EK172" s="138">
        <v>11222</v>
      </c>
      <c r="EL172" s="140" t="s">
        <v>104</v>
      </c>
      <c r="EM172" s="133"/>
      <c r="EN172" s="133">
        <f t="shared" ca="1" si="10"/>
        <v>11</v>
      </c>
      <c r="EO172" s="138">
        <v>10</v>
      </c>
      <c r="EP172" s="139" t="s">
        <v>267</v>
      </c>
      <c r="EQ172" s="133"/>
      <c r="ER172" s="133"/>
      <c r="ES172" s="133"/>
      <c r="ET172" s="145"/>
      <c r="EU172" s="145"/>
      <c r="EV172" s="145"/>
      <c r="EW172" s="145"/>
      <c r="EX172" s="145"/>
      <c r="EY172" s="146"/>
      <c r="EZ172" s="146"/>
      <c r="FA172" s="146"/>
      <c r="FB172" s="146"/>
      <c r="FC172" s="123"/>
      <c r="FD172" s="123"/>
      <c r="FE172" s="123"/>
      <c r="FF172" s="123"/>
      <c r="FG172" s="123"/>
      <c r="FH172" s="123"/>
      <c r="FI172" s="123"/>
      <c r="FJ172" s="123"/>
      <c r="FK172" s="123"/>
      <c r="FP172" s="133">
        <f t="shared" ca="1" si="11"/>
        <v>11</v>
      </c>
      <c r="FQ172" s="138">
        <v>11</v>
      </c>
      <c r="FR172" s="139" t="s">
        <v>103</v>
      </c>
      <c r="FT172" s="133">
        <f t="shared" ca="1" si="12"/>
        <v>11</v>
      </c>
      <c r="FU172" s="138">
        <v>35</v>
      </c>
      <c r="FV172" s="139" t="s">
        <v>139</v>
      </c>
      <c r="FX172" s="120"/>
      <c r="FY172" s="120"/>
    </row>
    <row r="173" spans="1:181" ht="17.25" hidden="1" customHeight="1">
      <c r="A173" s="95"/>
      <c r="B173" s="95"/>
      <c r="C173" s="95"/>
      <c r="D173" s="95"/>
      <c r="E173" s="95"/>
      <c r="F173" s="95"/>
      <c r="G173" s="95"/>
      <c r="H173" s="95"/>
      <c r="I173" s="95"/>
      <c r="J173" s="95"/>
      <c r="K173" s="95"/>
      <c r="L173" s="95"/>
      <c r="M173" s="95"/>
      <c r="N173" s="95"/>
      <c r="O173" s="95"/>
      <c r="P173" s="95"/>
      <c r="Q173" s="95"/>
      <c r="R173" s="95"/>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R173" s="133"/>
      <c r="CS173" s="133"/>
      <c r="CT173" s="133"/>
      <c r="CU173" s="133"/>
      <c r="CV173" s="133">
        <f t="shared" ca="1" si="4"/>
        <v>12</v>
      </c>
      <c r="CW173" s="138">
        <v>12</v>
      </c>
      <c r="CX173" s="140" t="s">
        <v>105</v>
      </c>
      <c r="CY173" s="133"/>
      <c r="CZ173" s="133">
        <f t="shared" ca="1" si="5"/>
        <v>12</v>
      </c>
      <c r="DA173" s="138">
        <v>99</v>
      </c>
      <c r="DB173" s="140" t="s">
        <v>326</v>
      </c>
      <c r="DC173" s="133"/>
      <c r="DD173" s="133">
        <f t="shared" ca="1" si="6"/>
        <v>12</v>
      </c>
      <c r="DE173" s="138">
        <v>11</v>
      </c>
      <c r="DF173" s="140" t="s">
        <v>428</v>
      </c>
      <c r="DG173" s="133"/>
      <c r="DH173" s="133">
        <f t="shared" ca="1" si="13"/>
        <v>12</v>
      </c>
      <c r="DI173" s="174">
        <v>390</v>
      </c>
      <c r="DJ173" s="174" t="s">
        <v>660</v>
      </c>
      <c r="DK173" s="433" t="s">
        <v>697</v>
      </c>
      <c r="DL173" s="133"/>
      <c r="DM173" s="133"/>
      <c r="DN173" s="133"/>
      <c r="DO173" s="133"/>
      <c r="DP173" s="133">
        <f ca="1">CELL("row",DQ173)-DP$169</f>
        <v>4</v>
      </c>
      <c r="DQ173" s="138">
        <v>4</v>
      </c>
      <c r="DR173" s="140" t="s">
        <v>753</v>
      </c>
      <c r="DS173" s="133"/>
      <c r="DT173" s="133"/>
      <c r="DU173" s="133"/>
      <c r="DV173" s="133"/>
      <c r="DW173" s="133"/>
      <c r="DX173" s="133"/>
      <c r="DY173" s="133"/>
      <c r="DZ173" s="133"/>
      <c r="EA173" s="133"/>
      <c r="EB173" s="133"/>
      <c r="EC173" s="133"/>
      <c r="ED173" s="133"/>
      <c r="EE173" s="133"/>
      <c r="EF173" s="133">
        <f t="shared" ca="1" si="8"/>
        <v>12</v>
      </c>
      <c r="EG173" s="138">
        <v>10</v>
      </c>
      <c r="EH173" s="140" t="s">
        <v>392</v>
      </c>
      <c r="EI173" s="133"/>
      <c r="EJ173" s="133">
        <f t="shared" ca="1" si="9"/>
        <v>12</v>
      </c>
      <c r="EK173" s="138">
        <v>11225</v>
      </c>
      <c r="EL173" s="140" t="s">
        <v>106</v>
      </c>
      <c r="EM173" s="133"/>
      <c r="EN173" s="133">
        <f t="shared" ca="1" si="10"/>
        <v>12</v>
      </c>
      <c r="EO173" s="138">
        <v>11</v>
      </c>
      <c r="EP173" s="139" t="s">
        <v>268</v>
      </c>
      <c r="EQ173" s="133"/>
      <c r="ER173" s="133"/>
      <c r="ES173" s="133"/>
      <c r="ET173" s="145"/>
      <c r="EU173" s="145"/>
      <c r="EV173" s="145"/>
      <c r="EW173" s="145"/>
      <c r="EX173" s="145"/>
      <c r="EY173" s="146"/>
      <c r="EZ173" s="146"/>
      <c r="FA173" s="146"/>
      <c r="FB173" s="146"/>
      <c r="FC173" s="123"/>
      <c r="FD173" s="123"/>
      <c r="FE173" s="123"/>
      <c r="FF173" s="123"/>
      <c r="FG173" s="123"/>
      <c r="FH173" s="123"/>
      <c r="FI173" s="123"/>
      <c r="FJ173" s="123"/>
      <c r="FK173" s="123"/>
      <c r="FP173" s="133">
        <f t="shared" ca="1" si="11"/>
        <v>12</v>
      </c>
      <c r="FQ173" s="138">
        <v>12</v>
      </c>
      <c r="FR173" s="139" t="s">
        <v>105</v>
      </c>
      <c r="FT173" s="133">
        <f t="shared" ca="1" si="12"/>
        <v>12</v>
      </c>
      <c r="FU173" s="138">
        <v>36</v>
      </c>
      <c r="FV173" s="139" t="s">
        <v>140</v>
      </c>
      <c r="FX173" s="120"/>
      <c r="FY173" s="120"/>
    </row>
    <row r="174" spans="1:181" ht="17.25" hidden="1" customHeight="1">
      <c r="A174" s="95"/>
      <c r="B174" s="95"/>
      <c r="C174" s="95"/>
      <c r="D174" s="95"/>
      <c r="E174" s="95"/>
      <c r="F174" s="95"/>
      <c r="G174" s="95"/>
      <c r="H174" s="95"/>
      <c r="I174" s="95"/>
      <c r="J174" s="95"/>
      <c r="K174" s="95"/>
      <c r="L174" s="95"/>
      <c r="M174" s="95"/>
      <c r="N174" s="95"/>
      <c r="O174" s="95"/>
      <c r="P174" s="95"/>
      <c r="Q174" s="95"/>
      <c r="R174" s="95"/>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R174" s="133"/>
      <c r="CS174" s="133"/>
      <c r="CT174" s="133"/>
      <c r="CU174" s="133"/>
      <c r="CV174" s="133">
        <f t="shared" ca="1" si="4"/>
        <v>13</v>
      </c>
      <c r="CW174" s="138">
        <v>13</v>
      </c>
      <c r="CX174" s="140" t="s">
        <v>107</v>
      </c>
      <c r="CY174" s="133"/>
      <c r="CZ174" s="133"/>
      <c r="DA174" s="133"/>
      <c r="DB174" s="133"/>
      <c r="DC174" s="133"/>
      <c r="DD174" s="133">
        <f t="shared" ca="1" si="6"/>
        <v>13</v>
      </c>
      <c r="DE174" s="138">
        <v>12</v>
      </c>
      <c r="DF174" s="140" t="s">
        <v>429</v>
      </c>
      <c r="DG174" s="133"/>
      <c r="DH174" s="133">
        <f t="shared" ca="1" si="13"/>
        <v>13</v>
      </c>
      <c r="DI174" s="174">
        <v>201</v>
      </c>
      <c r="DJ174" s="174" t="s">
        <v>350</v>
      </c>
      <c r="DK174" s="433" t="s">
        <v>698</v>
      </c>
      <c r="DL174" s="133"/>
      <c r="DM174" s="133"/>
      <c r="DN174" s="133"/>
      <c r="DO174" s="133"/>
      <c r="DP174" s="133">
        <f ca="1">CELL("row",DQ174)-DP$169</f>
        <v>5</v>
      </c>
      <c r="DQ174" s="138">
        <v>5</v>
      </c>
      <c r="DR174" s="139"/>
      <c r="DS174" s="133"/>
      <c r="DT174" s="133"/>
      <c r="DU174" s="133"/>
      <c r="DV174" s="133"/>
      <c r="DW174" s="133"/>
      <c r="DX174" s="133"/>
      <c r="DY174" s="133"/>
      <c r="DZ174" s="133"/>
      <c r="EA174" s="133"/>
      <c r="EB174" s="133"/>
      <c r="EC174" s="133"/>
      <c r="ED174" s="133"/>
      <c r="EE174" s="133"/>
      <c r="EF174" s="133">
        <f t="shared" ca="1" si="8"/>
        <v>13</v>
      </c>
      <c r="EG174" s="138">
        <v>11</v>
      </c>
      <c r="EH174" s="140" t="s">
        <v>393</v>
      </c>
      <c r="EI174" s="133"/>
      <c r="EJ174" s="133">
        <f t="shared" ca="1" si="9"/>
        <v>13</v>
      </c>
      <c r="EK174" s="138">
        <v>11227</v>
      </c>
      <c r="EL174" s="140" t="s">
        <v>108</v>
      </c>
      <c r="EM174" s="133"/>
      <c r="EN174" s="133">
        <f t="shared" ca="1" si="10"/>
        <v>13</v>
      </c>
      <c r="EO174" s="138">
        <v>12</v>
      </c>
      <c r="EP174" s="139" t="s">
        <v>269</v>
      </c>
      <c r="EQ174" s="133"/>
      <c r="ER174" s="133"/>
      <c r="ES174" s="133"/>
      <c r="ET174" s="145"/>
      <c r="EU174" s="145"/>
      <c r="EV174" s="145"/>
      <c r="EW174" s="145"/>
      <c r="EX174" s="145"/>
      <c r="EY174" s="146"/>
      <c r="EZ174" s="146"/>
      <c r="FA174" s="146"/>
      <c r="FB174" s="146"/>
      <c r="FC174" s="123"/>
      <c r="FD174" s="123"/>
      <c r="FE174" s="123"/>
      <c r="FF174" s="123"/>
      <c r="FG174" s="123"/>
      <c r="FH174" s="123"/>
      <c r="FI174" s="123"/>
      <c r="FJ174" s="123"/>
      <c r="FK174" s="123"/>
      <c r="FP174" s="133">
        <f t="shared" ca="1" si="11"/>
        <v>13</v>
      </c>
      <c r="FQ174" s="138">
        <v>13</v>
      </c>
      <c r="FR174" s="139" t="s">
        <v>107</v>
      </c>
      <c r="FT174" s="133">
        <f t="shared" ca="1" si="12"/>
        <v>13</v>
      </c>
      <c r="FU174" s="138">
        <v>37</v>
      </c>
      <c r="FV174" s="139" t="s">
        <v>141</v>
      </c>
      <c r="FX174" s="120"/>
      <c r="FY174" s="120"/>
    </row>
    <row r="175" spans="1:181" ht="17.25" hidden="1" customHeight="1">
      <c r="A175" s="95"/>
      <c r="B175" s="95"/>
      <c r="C175" s="95"/>
      <c r="D175" s="95"/>
      <c r="E175" s="95"/>
      <c r="F175" s="95"/>
      <c r="G175" s="95"/>
      <c r="H175" s="95"/>
      <c r="I175" s="95"/>
      <c r="J175" s="95"/>
      <c r="K175" s="95"/>
      <c r="L175" s="95"/>
      <c r="M175" s="95"/>
      <c r="N175" s="95"/>
      <c r="O175" s="95"/>
      <c r="P175" s="95"/>
      <c r="Q175" s="95"/>
      <c r="R175" s="95"/>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R175" s="133"/>
      <c r="CS175" s="133"/>
      <c r="CT175" s="133"/>
      <c r="CU175" s="133"/>
      <c r="CV175" s="133">
        <f t="shared" ca="1" si="4"/>
        <v>14</v>
      </c>
      <c r="CW175" s="138">
        <v>14</v>
      </c>
      <c r="CX175" s="140" t="s">
        <v>109</v>
      </c>
      <c r="CY175" s="133"/>
      <c r="CZ175" s="133"/>
      <c r="DA175" s="133"/>
      <c r="DB175" s="133"/>
      <c r="DC175" s="133"/>
      <c r="DD175" s="133">
        <f t="shared" ca="1" si="6"/>
        <v>14</v>
      </c>
      <c r="DE175" s="138">
        <v>13</v>
      </c>
      <c r="DF175" s="140" t="s">
        <v>430</v>
      </c>
      <c r="DG175" s="133"/>
      <c r="DH175" s="133">
        <f t="shared" ca="1" si="13"/>
        <v>14</v>
      </c>
      <c r="DI175" s="174">
        <v>202</v>
      </c>
      <c r="DJ175" s="174" t="s">
        <v>677</v>
      </c>
      <c r="DK175" s="433" t="s">
        <v>699</v>
      </c>
      <c r="DL175" s="133"/>
      <c r="DM175" s="145"/>
      <c r="DN175" s="145"/>
      <c r="DO175" s="145"/>
      <c r="DP175" s="145"/>
      <c r="DQ175" s="145"/>
      <c r="DR175" s="145"/>
      <c r="DS175" s="145"/>
      <c r="DT175" s="145"/>
      <c r="DU175" s="145"/>
      <c r="DV175" s="145"/>
      <c r="DW175" s="145"/>
      <c r="DX175" s="145"/>
      <c r="DY175" s="145"/>
      <c r="DZ175" s="145"/>
      <c r="EA175" s="145"/>
      <c r="EB175" s="145"/>
      <c r="EC175" s="133"/>
      <c r="ED175" s="133"/>
      <c r="EE175" s="133"/>
      <c r="EF175" s="133">
        <f ca="1">CELL("row",EG175)-EF$161</f>
        <v>14</v>
      </c>
      <c r="EG175" s="138">
        <v>12</v>
      </c>
      <c r="EH175" s="140" t="s">
        <v>394</v>
      </c>
      <c r="EI175" s="133"/>
      <c r="EJ175" s="133">
        <f t="shared" ca="1" si="9"/>
        <v>14</v>
      </c>
      <c r="EK175" s="138">
        <v>11230</v>
      </c>
      <c r="EL175" s="140" t="s">
        <v>110</v>
      </c>
      <c r="EM175" s="133"/>
      <c r="EN175" s="133">
        <f t="shared" ca="1" si="10"/>
        <v>14</v>
      </c>
      <c r="EO175" s="138">
        <v>13</v>
      </c>
      <c r="EP175" s="139" t="s">
        <v>270</v>
      </c>
      <c r="EQ175" s="133"/>
      <c r="ER175" s="133"/>
      <c r="ES175" s="133"/>
      <c r="ET175" s="145"/>
      <c r="EU175" s="145"/>
      <c r="EV175" s="145"/>
      <c r="EW175" s="145"/>
      <c r="EX175" s="145"/>
      <c r="EY175" s="146"/>
      <c r="EZ175" s="146"/>
      <c r="FA175" s="146"/>
      <c r="FB175" s="146"/>
      <c r="FC175" s="123"/>
      <c r="FD175" s="123"/>
      <c r="FE175" s="123"/>
      <c r="FF175" s="123"/>
      <c r="FG175" s="123"/>
      <c r="FH175" s="123"/>
      <c r="FI175" s="123"/>
      <c r="FJ175" s="123"/>
      <c r="FK175" s="123"/>
      <c r="FP175" s="133">
        <f t="shared" ca="1" si="11"/>
        <v>14</v>
      </c>
      <c r="FQ175" s="138">
        <v>14</v>
      </c>
      <c r="FR175" s="139" t="s">
        <v>109</v>
      </c>
      <c r="FT175" s="133">
        <f t="shared" ca="1" si="12"/>
        <v>14</v>
      </c>
      <c r="FU175" s="138">
        <v>38</v>
      </c>
      <c r="FV175" s="139" t="s">
        <v>142</v>
      </c>
      <c r="FX175" s="120"/>
      <c r="FY175" s="120"/>
    </row>
    <row r="176" spans="1:181" ht="17.25" hidden="1" customHeight="1">
      <c r="A176" s="95"/>
      <c r="B176" s="95"/>
      <c r="C176" s="95"/>
      <c r="D176" s="95"/>
      <c r="E176" s="95"/>
      <c r="F176" s="95"/>
      <c r="G176" s="95"/>
      <c r="H176" s="95"/>
      <c r="I176" s="95"/>
      <c r="J176" s="95"/>
      <c r="K176" s="95"/>
      <c r="L176" s="95"/>
      <c r="M176" s="95"/>
      <c r="N176" s="95"/>
      <c r="O176" s="95"/>
      <c r="P176" s="95"/>
      <c r="Q176" s="95"/>
      <c r="R176" s="95"/>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R176" s="133"/>
      <c r="CS176" s="133"/>
      <c r="CT176" s="133"/>
      <c r="CU176" s="133"/>
      <c r="CV176" s="133">
        <f t="shared" ca="1" si="4"/>
        <v>15</v>
      </c>
      <c r="CW176" s="138">
        <v>15</v>
      </c>
      <c r="CX176" s="140" t="s">
        <v>111</v>
      </c>
      <c r="CY176" s="133"/>
      <c r="CZ176" s="133"/>
      <c r="DA176" s="133"/>
      <c r="DB176" s="133"/>
      <c r="DC176" s="133"/>
      <c r="DD176" s="133">
        <f t="shared" ca="1" si="6"/>
        <v>15</v>
      </c>
      <c r="DE176" s="138">
        <v>14</v>
      </c>
      <c r="DF176" s="140" t="s">
        <v>431</v>
      </c>
      <c r="DG176" s="133"/>
      <c r="DH176" s="133">
        <f t="shared" ca="1" si="13"/>
        <v>15</v>
      </c>
      <c r="DI176" s="174">
        <v>203</v>
      </c>
      <c r="DJ176" s="174" t="s">
        <v>351</v>
      </c>
      <c r="DK176" s="433" t="s">
        <v>700</v>
      </c>
      <c r="DL176" s="133"/>
      <c r="DM176" s="145"/>
      <c r="DN176" s="145"/>
      <c r="DO176" s="145"/>
      <c r="DP176" s="145"/>
      <c r="DQ176" s="145"/>
      <c r="DR176" s="145"/>
      <c r="DS176" s="145"/>
      <c r="DT176" s="145"/>
      <c r="DU176" s="145"/>
      <c r="DV176" s="145"/>
      <c r="DW176" s="145"/>
      <c r="DX176" s="145"/>
      <c r="DY176" s="145"/>
      <c r="DZ176" s="145"/>
      <c r="EA176" s="145"/>
      <c r="EB176" s="145"/>
      <c r="EC176" s="133"/>
      <c r="ED176" s="133"/>
      <c r="EE176" s="133"/>
      <c r="EF176" s="133">
        <f t="shared" ca="1" si="8"/>
        <v>15</v>
      </c>
      <c r="EG176" s="138">
        <v>13</v>
      </c>
      <c r="EH176" s="140" t="s">
        <v>395</v>
      </c>
      <c r="EI176" s="133"/>
      <c r="EJ176" s="133">
        <f t="shared" ca="1" si="9"/>
        <v>15</v>
      </c>
      <c r="EK176" s="138">
        <v>12001</v>
      </c>
      <c r="EL176" s="140" t="s">
        <v>112</v>
      </c>
      <c r="EM176" s="133"/>
      <c r="EN176" s="133">
        <f t="shared" ca="1" si="10"/>
        <v>15</v>
      </c>
      <c r="EO176" s="138">
        <v>14</v>
      </c>
      <c r="EP176" s="139" t="s">
        <v>272</v>
      </c>
      <c r="EQ176" s="133"/>
      <c r="ER176" s="133"/>
      <c r="ES176" s="133"/>
      <c r="ET176" s="145"/>
      <c r="EU176" s="145"/>
      <c r="EV176" s="145"/>
      <c r="EW176" s="145"/>
      <c r="EX176" s="145"/>
      <c r="EY176" s="146"/>
      <c r="EZ176" s="146"/>
      <c r="FA176" s="146"/>
      <c r="FB176" s="146"/>
      <c r="FC176" s="123"/>
      <c r="FD176" s="123"/>
      <c r="FE176" s="123"/>
      <c r="FF176" s="123"/>
      <c r="FG176" s="123"/>
      <c r="FH176" s="123"/>
      <c r="FI176" s="123"/>
      <c r="FJ176" s="123"/>
      <c r="FK176" s="123"/>
      <c r="FP176" s="133">
        <f t="shared" ca="1" si="11"/>
        <v>15</v>
      </c>
      <c r="FQ176" s="138">
        <v>15</v>
      </c>
      <c r="FR176" s="139" t="s">
        <v>111</v>
      </c>
      <c r="FT176" s="133">
        <f t="shared" ca="1" si="12"/>
        <v>15</v>
      </c>
      <c r="FU176" s="138">
        <v>39</v>
      </c>
      <c r="FV176" s="139" t="s">
        <v>143</v>
      </c>
      <c r="FX176" s="120"/>
      <c r="FY176" s="120"/>
    </row>
    <row r="177" spans="1:181" ht="17.25" hidden="1" customHeight="1">
      <c r="A177" s="95"/>
      <c r="B177" s="95"/>
      <c r="C177" s="95"/>
      <c r="D177" s="95"/>
      <c r="E177" s="95"/>
      <c r="F177" s="95"/>
      <c r="G177" s="95"/>
      <c r="H177" s="95"/>
      <c r="I177" s="95"/>
      <c r="J177" s="95"/>
      <c r="K177" s="95"/>
      <c r="L177" s="95"/>
      <c r="M177" s="95"/>
      <c r="N177" s="95"/>
      <c r="O177" s="95"/>
      <c r="P177" s="95"/>
      <c r="Q177" s="95"/>
      <c r="R177" s="95"/>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R177" s="133"/>
      <c r="CS177" s="133"/>
      <c r="CT177" s="133"/>
      <c r="CU177" s="133"/>
      <c r="CV177" s="133">
        <f t="shared" ca="1" si="4"/>
        <v>16</v>
      </c>
      <c r="CW177" s="138">
        <v>16</v>
      </c>
      <c r="CX177" s="140" t="s">
        <v>113</v>
      </c>
      <c r="CY177" s="133"/>
      <c r="CZ177" s="133"/>
      <c r="DA177" s="133"/>
      <c r="DB177" s="133"/>
      <c r="DC177" s="133"/>
      <c r="DD177" s="133">
        <f t="shared" ca="1" si="6"/>
        <v>16</v>
      </c>
      <c r="DE177" s="138">
        <v>15</v>
      </c>
      <c r="DF177" s="140" t="s">
        <v>374</v>
      </c>
      <c r="DG177" s="133"/>
      <c r="DH177" s="133">
        <f t="shared" ca="1" si="13"/>
        <v>16</v>
      </c>
      <c r="DI177" s="174">
        <v>204</v>
      </c>
      <c r="DJ177" s="174" t="s">
        <v>496</v>
      </c>
      <c r="DK177" s="433" t="s">
        <v>701</v>
      </c>
      <c r="DL177" s="133"/>
      <c r="DM177" s="145"/>
      <c r="DN177" s="145"/>
      <c r="DO177" s="145"/>
      <c r="DP177" s="145"/>
      <c r="DQ177" s="145"/>
      <c r="DR177" s="145"/>
      <c r="DS177" s="145"/>
      <c r="DT177" s="145"/>
      <c r="DU177" s="145"/>
      <c r="DV177" s="145"/>
      <c r="DW177" s="145"/>
      <c r="DX177" s="145"/>
      <c r="DY177" s="145"/>
      <c r="DZ177" s="145"/>
      <c r="EA177" s="145"/>
      <c r="EB177" s="145"/>
      <c r="EC177" s="133"/>
      <c r="ED177" s="133"/>
      <c r="EE177" s="133"/>
      <c r="EF177" s="133">
        <f ca="1">CELL("row",EG177)-EF$161</f>
        <v>16</v>
      </c>
      <c r="EG177" s="138">
        <v>14</v>
      </c>
      <c r="EH177" s="140" t="s">
        <v>396</v>
      </c>
      <c r="EI177" s="133"/>
      <c r="EJ177" s="133">
        <f t="shared" ca="1" si="9"/>
        <v>16</v>
      </c>
      <c r="EK177" s="138">
        <v>12106</v>
      </c>
      <c r="EL177" s="140" t="s">
        <v>114</v>
      </c>
      <c r="EM177" s="133"/>
      <c r="EN177" s="133">
        <f t="shared" ca="1" si="10"/>
        <v>16</v>
      </c>
      <c r="EO177" s="138">
        <v>15</v>
      </c>
      <c r="EP177" s="139" t="s">
        <v>271</v>
      </c>
      <c r="EQ177" s="133"/>
      <c r="ER177" s="133"/>
      <c r="ES177" s="133"/>
      <c r="ET177" s="145"/>
      <c r="EU177" s="145"/>
      <c r="EV177" s="145"/>
      <c r="EW177" s="145"/>
      <c r="EX177" s="145"/>
      <c r="EY177" s="146"/>
      <c r="EZ177" s="146"/>
      <c r="FA177" s="146"/>
      <c r="FB177" s="146"/>
      <c r="FC177" s="123"/>
      <c r="FD177" s="123"/>
      <c r="FE177" s="123"/>
      <c r="FF177" s="123"/>
      <c r="FG177" s="123"/>
      <c r="FH177" s="123"/>
      <c r="FI177" s="123"/>
      <c r="FJ177" s="123"/>
      <c r="FK177" s="123"/>
      <c r="FP177" s="133">
        <f t="shared" ca="1" si="11"/>
        <v>16</v>
      </c>
      <c r="FQ177" s="138">
        <v>16</v>
      </c>
      <c r="FR177" s="139" t="s">
        <v>113</v>
      </c>
      <c r="FT177" s="133">
        <f t="shared" ca="1" si="12"/>
        <v>16</v>
      </c>
      <c r="FU177" s="138">
        <v>40</v>
      </c>
      <c r="FV177" s="139" t="s">
        <v>144</v>
      </c>
      <c r="FX177" s="120"/>
      <c r="FY177" s="120"/>
    </row>
    <row r="178" spans="1:181" ht="17.25" hidden="1" customHeight="1">
      <c r="A178" s="95"/>
      <c r="B178" s="95"/>
      <c r="C178" s="95"/>
      <c r="D178" s="95"/>
      <c r="E178" s="95"/>
      <c r="F178" s="95"/>
      <c r="G178" s="95"/>
      <c r="H178" s="95"/>
      <c r="I178" s="95"/>
      <c r="J178" s="95"/>
      <c r="K178" s="95"/>
      <c r="L178" s="95"/>
      <c r="M178" s="95"/>
      <c r="N178" s="95"/>
      <c r="O178" s="95"/>
      <c r="P178" s="95"/>
      <c r="Q178" s="95"/>
      <c r="R178" s="95"/>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45"/>
      <c r="CS178" s="145"/>
      <c r="CT178" s="145"/>
      <c r="CU178" s="133"/>
      <c r="CV178" s="133">
        <f t="shared" ca="1" si="4"/>
        <v>17</v>
      </c>
      <c r="CW178" s="138">
        <v>17</v>
      </c>
      <c r="CX178" s="140" t="s">
        <v>115</v>
      </c>
      <c r="CY178" s="133"/>
      <c r="CZ178" s="133"/>
      <c r="DA178" s="133"/>
      <c r="DB178" s="133"/>
      <c r="DC178" s="133"/>
      <c r="DD178" s="133">
        <f t="shared" ca="1" si="6"/>
        <v>17</v>
      </c>
      <c r="DE178" s="138">
        <v>16</v>
      </c>
      <c r="DF178" s="140" t="s">
        <v>432</v>
      </c>
      <c r="DG178" s="133"/>
      <c r="DH178" s="133">
        <f t="shared" ca="1" si="13"/>
        <v>17</v>
      </c>
      <c r="DI178" s="174">
        <v>205</v>
      </c>
      <c r="DJ178" s="174" t="s">
        <v>657</v>
      </c>
      <c r="DK178" s="433" t="s">
        <v>702</v>
      </c>
      <c r="DL178" s="133"/>
      <c r="DM178" s="145"/>
      <c r="DN178" s="145"/>
      <c r="DO178" s="145"/>
      <c r="DP178" s="145"/>
      <c r="DQ178" s="145"/>
      <c r="DR178" s="145"/>
      <c r="DS178" s="145"/>
      <c r="DT178" s="145"/>
      <c r="DU178" s="145"/>
      <c r="DV178" s="145"/>
      <c r="DW178" s="145"/>
      <c r="DX178" s="145"/>
      <c r="DY178" s="145"/>
      <c r="DZ178" s="145"/>
      <c r="EA178" s="145"/>
      <c r="EB178" s="145"/>
      <c r="EC178" s="133"/>
      <c r="ED178" s="133"/>
      <c r="EE178" s="133"/>
      <c r="EF178" s="133">
        <f t="shared" ca="1" si="8"/>
        <v>17</v>
      </c>
      <c r="EG178" s="138">
        <v>5</v>
      </c>
      <c r="EH178" s="140" t="s">
        <v>397</v>
      </c>
      <c r="EI178" s="133"/>
      <c r="EJ178" s="133">
        <f t="shared" ca="1" si="9"/>
        <v>17</v>
      </c>
      <c r="EK178" s="138">
        <v>12204</v>
      </c>
      <c r="EL178" s="140" t="s">
        <v>117</v>
      </c>
      <c r="EM178" s="133"/>
      <c r="EN178" s="133">
        <f t="shared" ca="1" si="10"/>
        <v>17</v>
      </c>
      <c r="EO178" s="138">
        <v>16</v>
      </c>
      <c r="EP178" s="139" t="s">
        <v>301</v>
      </c>
      <c r="EQ178" s="133"/>
      <c r="ER178" s="133"/>
      <c r="ES178" s="133"/>
      <c r="ET178" s="145"/>
      <c r="EU178" s="145"/>
      <c r="EV178" s="145"/>
      <c r="EW178" s="145"/>
      <c r="EX178" s="145"/>
      <c r="EY178" s="146"/>
      <c r="EZ178" s="146"/>
      <c r="FA178" s="146"/>
      <c r="FB178" s="146"/>
      <c r="FC178" s="123"/>
      <c r="FD178" s="123"/>
      <c r="FE178" s="123"/>
      <c r="FF178" s="123"/>
      <c r="FG178" s="123"/>
      <c r="FH178" s="123"/>
      <c r="FI178" s="123"/>
      <c r="FJ178" s="123"/>
      <c r="FK178" s="123"/>
      <c r="FP178" s="133">
        <f t="shared" ca="1" si="11"/>
        <v>17</v>
      </c>
      <c r="FQ178" s="138">
        <v>17</v>
      </c>
      <c r="FR178" s="139" t="s">
        <v>115</v>
      </c>
      <c r="FT178" s="133">
        <f t="shared" ca="1" si="12"/>
        <v>17</v>
      </c>
      <c r="FU178" s="138">
        <v>41</v>
      </c>
      <c r="FV178" s="139" t="s">
        <v>145</v>
      </c>
      <c r="FX178" s="120"/>
      <c r="FY178" s="120"/>
    </row>
    <row r="179" spans="1:181" ht="17.25" hidden="1" customHeight="1">
      <c r="A179" s="95"/>
      <c r="B179" s="95"/>
      <c r="C179" s="95"/>
      <c r="D179" s="95"/>
      <c r="E179" s="95"/>
      <c r="F179" s="95"/>
      <c r="G179" s="95"/>
      <c r="H179" s="95"/>
      <c r="I179" s="95"/>
      <c r="J179" s="95"/>
      <c r="K179" s="95"/>
      <c r="L179" s="95"/>
      <c r="M179" s="95"/>
      <c r="N179" s="95"/>
      <c r="O179" s="95"/>
      <c r="P179" s="95"/>
      <c r="Q179" s="95"/>
      <c r="R179" s="95"/>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45"/>
      <c r="CS179" s="145"/>
      <c r="CT179" s="145"/>
      <c r="CU179" s="133"/>
      <c r="CV179" s="133">
        <f t="shared" ca="1" si="4"/>
        <v>18</v>
      </c>
      <c r="CW179" s="138">
        <v>18</v>
      </c>
      <c r="CX179" s="140" t="s">
        <v>118</v>
      </c>
      <c r="CY179" s="133"/>
      <c r="CZ179" s="133"/>
      <c r="DA179" s="133"/>
      <c r="DB179" s="133"/>
      <c r="DC179" s="133"/>
      <c r="DD179" s="133">
        <f t="shared" ca="1" si="6"/>
        <v>18</v>
      </c>
      <c r="DE179" s="138">
        <v>17</v>
      </c>
      <c r="DF179" s="140" t="s">
        <v>433</v>
      </c>
      <c r="DG179" s="133"/>
      <c r="DH179" s="133">
        <f t="shared" ca="1" si="13"/>
        <v>18</v>
      </c>
      <c r="DI179" s="174">
        <v>209</v>
      </c>
      <c r="DJ179" s="174" t="s">
        <v>678</v>
      </c>
      <c r="DK179" s="433" t="s">
        <v>703</v>
      </c>
      <c r="DL179" s="133"/>
      <c r="DM179" s="145"/>
      <c r="DN179" s="145"/>
      <c r="DO179" s="145"/>
      <c r="DP179" s="145"/>
      <c r="DQ179" s="145"/>
      <c r="DR179" s="145"/>
      <c r="DS179" s="145"/>
      <c r="DT179" s="145"/>
      <c r="DU179" s="145"/>
      <c r="DV179" s="145"/>
      <c r="DW179" s="145"/>
      <c r="DX179" s="145"/>
      <c r="DY179" s="145"/>
      <c r="DZ179" s="145"/>
      <c r="EA179" s="145"/>
      <c r="EB179" s="145"/>
      <c r="EC179" s="133"/>
      <c r="ED179" s="133"/>
      <c r="EE179" s="133"/>
      <c r="EF179" s="133">
        <v>18</v>
      </c>
      <c r="EG179" s="138">
        <v>6</v>
      </c>
      <c r="EH179" s="140" t="s">
        <v>398</v>
      </c>
      <c r="EI179" s="133"/>
      <c r="EJ179" s="133">
        <f t="shared" ca="1" si="9"/>
        <v>18</v>
      </c>
      <c r="EK179" s="138">
        <v>12207</v>
      </c>
      <c r="EL179" s="140" t="s">
        <v>119</v>
      </c>
      <c r="EM179" s="133"/>
      <c r="EN179" s="133">
        <f t="shared" ca="1" si="10"/>
        <v>18</v>
      </c>
      <c r="EO179" s="138">
        <v>17</v>
      </c>
      <c r="EP179" s="139" t="s">
        <v>274</v>
      </c>
      <c r="EQ179" s="133"/>
      <c r="ER179" s="133"/>
      <c r="ES179" s="133"/>
      <c r="ET179" s="145"/>
      <c r="EU179" s="145"/>
      <c r="EV179" s="145"/>
      <c r="EW179" s="145"/>
      <c r="EX179" s="145"/>
      <c r="EY179" s="146"/>
      <c r="EZ179" s="146"/>
      <c r="FA179" s="146"/>
      <c r="FB179" s="146"/>
      <c r="FC179" s="123"/>
      <c r="FD179" s="123"/>
      <c r="FE179" s="123"/>
      <c r="FF179" s="123"/>
      <c r="FG179" s="123"/>
      <c r="FH179" s="123"/>
      <c r="FI179" s="123"/>
      <c r="FJ179" s="123"/>
      <c r="FK179" s="123"/>
      <c r="FP179" s="133">
        <f t="shared" ca="1" si="11"/>
        <v>18</v>
      </c>
      <c r="FQ179" s="138">
        <v>18</v>
      </c>
      <c r="FR179" s="139" t="s">
        <v>118</v>
      </c>
      <c r="FT179" s="133">
        <f t="shared" ca="1" si="12"/>
        <v>18</v>
      </c>
      <c r="FU179" s="138">
        <v>42</v>
      </c>
      <c r="FV179" s="139" t="s">
        <v>146</v>
      </c>
      <c r="FX179" s="120"/>
      <c r="FY179" s="120"/>
    </row>
    <row r="180" spans="1:181" ht="17.25" hidden="1" customHeight="1">
      <c r="A180" s="95"/>
      <c r="B180" s="95"/>
      <c r="C180" s="95"/>
      <c r="D180" s="95"/>
      <c r="E180" s="95"/>
      <c r="F180" s="95"/>
      <c r="G180" s="95"/>
      <c r="H180" s="95"/>
      <c r="I180" s="95"/>
      <c r="J180" s="95"/>
      <c r="K180" s="95"/>
      <c r="L180" s="95"/>
      <c r="M180" s="95"/>
      <c r="N180" s="95"/>
      <c r="O180" s="95"/>
      <c r="P180" s="95"/>
      <c r="Q180" s="95"/>
      <c r="R180" s="95"/>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45"/>
      <c r="CS180" s="145"/>
      <c r="CT180" s="145"/>
      <c r="CU180" s="133"/>
      <c r="CV180" s="133">
        <f t="shared" ca="1" si="4"/>
        <v>19</v>
      </c>
      <c r="CW180" s="138">
        <v>19</v>
      </c>
      <c r="CX180" s="140" t="s">
        <v>120</v>
      </c>
      <c r="CY180" s="133"/>
      <c r="CZ180" s="133"/>
      <c r="DA180" s="133"/>
      <c r="DB180" s="133"/>
      <c r="DC180" s="133"/>
      <c r="DD180" s="133">
        <f t="shared" ca="1" si="6"/>
        <v>19</v>
      </c>
      <c r="DE180" s="138">
        <v>18</v>
      </c>
      <c r="DF180" s="140" t="s">
        <v>365</v>
      </c>
      <c r="DG180" s="133"/>
      <c r="DH180" s="133">
        <f t="shared" ca="1" si="13"/>
        <v>19</v>
      </c>
      <c r="DI180" s="174">
        <v>210</v>
      </c>
      <c r="DJ180" s="174" t="s">
        <v>679</v>
      </c>
      <c r="DK180" s="433" t="s">
        <v>704</v>
      </c>
      <c r="DL180" s="133"/>
      <c r="DM180" s="145"/>
      <c r="DN180" s="145"/>
      <c r="DO180" s="145"/>
      <c r="DP180" s="145"/>
      <c r="DQ180" s="145"/>
      <c r="DR180" s="145"/>
      <c r="DS180" s="145"/>
      <c r="DT180" s="145"/>
      <c r="DU180" s="145"/>
      <c r="DV180" s="145"/>
      <c r="DW180" s="145"/>
      <c r="DX180" s="145"/>
      <c r="DY180" s="145"/>
      <c r="DZ180" s="145"/>
      <c r="EA180" s="145"/>
      <c r="EB180" s="145"/>
      <c r="EC180" s="133"/>
      <c r="ED180" s="133"/>
      <c r="EE180" s="133"/>
      <c r="EF180" s="133"/>
      <c r="EG180" s="133"/>
      <c r="EH180" s="133"/>
      <c r="EI180" s="133"/>
      <c r="EJ180" s="133">
        <f t="shared" ca="1" si="9"/>
        <v>19</v>
      </c>
      <c r="EK180" s="138">
        <v>12208</v>
      </c>
      <c r="EL180" s="140" t="s">
        <v>121</v>
      </c>
      <c r="EM180" s="133"/>
      <c r="EN180" s="133">
        <f t="shared" ca="1" si="10"/>
        <v>19</v>
      </c>
      <c r="EO180" s="138">
        <v>18</v>
      </c>
      <c r="EP180" s="139" t="s">
        <v>273</v>
      </c>
      <c r="EQ180" s="133"/>
      <c r="ER180" s="133"/>
      <c r="ES180" s="133"/>
      <c r="ET180" s="145"/>
      <c r="EU180" s="145"/>
      <c r="EV180" s="145"/>
      <c r="EW180" s="145"/>
      <c r="EX180" s="145"/>
      <c r="EY180" s="146"/>
      <c r="EZ180" s="146"/>
      <c r="FA180" s="146"/>
      <c r="FB180" s="146"/>
      <c r="FC180" s="123"/>
      <c r="FD180" s="123"/>
      <c r="FE180" s="123"/>
      <c r="FF180" s="123"/>
      <c r="FG180" s="123"/>
      <c r="FH180" s="123"/>
      <c r="FI180" s="123"/>
      <c r="FJ180" s="123"/>
      <c r="FK180" s="123"/>
      <c r="FP180" s="133">
        <f t="shared" ca="1" si="11"/>
        <v>19</v>
      </c>
      <c r="FQ180" s="138">
        <v>19</v>
      </c>
      <c r="FR180" s="139" t="s">
        <v>120</v>
      </c>
      <c r="FT180" s="133">
        <f t="shared" ca="1" si="12"/>
        <v>19</v>
      </c>
      <c r="FU180" s="138">
        <v>43</v>
      </c>
      <c r="FV180" s="139" t="s">
        <v>147</v>
      </c>
      <c r="FX180" s="120"/>
      <c r="FY180" s="120"/>
    </row>
    <row r="181" spans="1:181" ht="17.25" hidden="1" customHeight="1">
      <c r="A181" s="95"/>
      <c r="B181" s="95"/>
      <c r="C181" s="95"/>
      <c r="D181" s="95"/>
      <c r="E181" s="95"/>
      <c r="F181" s="95"/>
      <c r="G181" s="95"/>
      <c r="H181" s="95"/>
      <c r="I181" s="95"/>
      <c r="J181" s="95"/>
      <c r="K181" s="95"/>
      <c r="L181" s="95"/>
      <c r="M181" s="95"/>
      <c r="N181" s="95"/>
      <c r="O181" s="95"/>
      <c r="P181" s="95"/>
      <c r="Q181" s="95"/>
      <c r="R181" s="95"/>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45"/>
      <c r="CS181" s="145"/>
      <c r="CT181" s="145"/>
      <c r="CU181" s="133"/>
      <c r="CV181" s="133">
        <f t="shared" ca="1" si="4"/>
        <v>20</v>
      </c>
      <c r="CW181" s="138">
        <v>20</v>
      </c>
      <c r="CX181" s="140" t="s">
        <v>122</v>
      </c>
      <c r="CY181" s="133"/>
      <c r="CZ181" s="133"/>
      <c r="DA181" s="133"/>
      <c r="DB181" s="133"/>
      <c r="DC181" s="133"/>
      <c r="DD181" s="133">
        <f t="shared" ca="1" si="6"/>
        <v>20</v>
      </c>
      <c r="DE181" s="138">
        <v>19</v>
      </c>
      <c r="DF181" s="140" t="s">
        <v>376</v>
      </c>
      <c r="DG181" s="133"/>
      <c r="DH181" s="133">
        <f t="shared" ca="1" si="13"/>
        <v>20</v>
      </c>
      <c r="DI181" s="174">
        <v>211</v>
      </c>
      <c r="DJ181" s="174" t="s">
        <v>899</v>
      </c>
      <c r="DK181" s="433" t="s">
        <v>900</v>
      </c>
      <c r="DL181" s="133"/>
      <c r="DM181" s="145"/>
      <c r="DN181" s="145"/>
      <c r="DO181" s="145"/>
      <c r="DP181" s="145"/>
      <c r="DQ181" s="145"/>
      <c r="DR181" s="145"/>
      <c r="DS181" s="145"/>
      <c r="DT181" s="145"/>
      <c r="DU181" s="145"/>
      <c r="DV181" s="145"/>
      <c r="DW181" s="145"/>
      <c r="DX181" s="145"/>
      <c r="DY181" s="145"/>
      <c r="DZ181" s="145"/>
      <c r="EA181" s="145"/>
      <c r="EB181" s="145"/>
      <c r="EC181" s="133"/>
      <c r="ED181" s="133"/>
      <c r="EE181" s="133"/>
      <c r="EF181" s="133"/>
      <c r="EG181" s="133"/>
      <c r="EH181" s="133"/>
      <c r="EI181" s="133"/>
      <c r="EJ181" s="133">
        <f t="shared" ca="1" si="9"/>
        <v>20</v>
      </c>
      <c r="EK181" s="138">
        <v>12220</v>
      </c>
      <c r="EL181" s="140" t="s">
        <v>123</v>
      </c>
      <c r="EM181" s="133"/>
      <c r="EN181" s="133">
        <f t="shared" ca="1" si="10"/>
        <v>20</v>
      </c>
      <c r="EO181" s="138">
        <v>19</v>
      </c>
      <c r="EP181" s="139" t="s">
        <v>300</v>
      </c>
      <c r="EQ181" s="133"/>
      <c r="ER181" s="133"/>
      <c r="ES181" s="133"/>
      <c r="ET181" s="145"/>
      <c r="EU181" s="145"/>
      <c r="EV181" s="145"/>
      <c r="EW181" s="145"/>
      <c r="EX181" s="145"/>
      <c r="EY181" s="146"/>
      <c r="EZ181" s="146"/>
      <c r="FA181" s="146"/>
      <c r="FB181" s="146"/>
      <c r="FC181" s="123"/>
      <c r="FD181" s="123"/>
      <c r="FE181" s="123"/>
      <c r="FF181" s="123"/>
      <c r="FG181" s="123"/>
      <c r="FH181" s="123"/>
      <c r="FI181" s="123"/>
      <c r="FJ181" s="123"/>
      <c r="FK181" s="123"/>
      <c r="FP181" s="133">
        <f t="shared" ca="1" si="11"/>
        <v>20</v>
      </c>
      <c r="FQ181" s="138">
        <v>20</v>
      </c>
      <c r="FR181" s="139" t="s">
        <v>122</v>
      </c>
      <c r="FT181" s="133">
        <f t="shared" ca="1" si="12"/>
        <v>20</v>
      </c>
      <c r="FU181" s="138">
        <v>44</v>
      </c>
      <c r="FV181" s="139" t="s">
        <v>148</v>
      </c>
      <c r="FX181" s="120"/>
      <c r="FY181" s="120"/>
    </row>
    <row r="182" spans="1:181" ht="17.25" hidden="1" customHeight="1">
      <c r="A182" s="95"/>
      <c r="B182" s="95"/>
      <c r="C182" s="95"/>
      <c r="D182" s="95"/>
      <c r="E182" s="95"/>
      <c r="F182" s="95"/>
      <c r="G182" s="95"/>
      <c r="H182" s="95"/>
      <c r="I182" s="95"/>
      <c r="J182" s="95"/>
      <c r="K182" s="95"/>
      <c r="L182" s="95"/>
      <c r="M182" s="95"/>
      <c r="N182" s="95"/>
      <c r="O182" s="95"/>
      <c r="P182" s="95"/>
      <c r="Q182" s="95"/>
      <c r="R182" s="95"/>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45"/>
      <c r="CS182" s="145"/>
      <c r="CT182" s="145"/>
      <c r="CU182" s="133"/>
      <c r="CV182" s="133">
        <f t="shared" ca="1" si="4"/>
        <v>21</v>
      </c>
      <c r="CW182" s="138">
        <v>21</v>
      </c>
      <c r="CX182" s="140" t="s">
        <v>124</v>
      </c>
      <c r="CY182" s="133"/>
      <c r="CZ182" s="133"/>
      <c r="DA182" s="133"/>
      <c r="DB182" s="133"/>
      <c r="DC182" s="133"/>
      <c r="DD182" s="133">
        <f t="shared" ca="1" si="6"/>
        <v>21</v>
      </c>
      <c r="DE182" s="138">
        <v>20</v>
      </c>
      <c r="DF182" s="140" t="s">
        <v>434</v>
      </c>
      <c r="DG182" s="133"/>
      <c r="DH182" s="133">
        <f t="shared" ca="1" si="13"/>
        <v>21</v>
      </c>
      <c r="DI182" s="174">
        <v>212</v>
      </c>
      <c r="DJ182" s="174" t="s">
        <v>680</v>
      </c>
      <c r="DK182" s="433" t="s">
        <v>705</v>
      </c>
      <c r="DL182" s="133"/>
      <c r="DM182" s="145"/>
      <c r="DN182" s="145"/>
      <c r="DO182" s="145"/>
      <c r="DP182" s="145"/>
      <c r="DQ182" s="145"/>
      <c r="DR182" s="145"/>
      <c r="DS182" s="145"/>
      <c r="DT182" s="145"/>
      <c r="DU182" s="145"/>
      <c r="DV182" s="145"/>
      <c r="DW182" s="145"/>
      <c r="DX182" s="145"/>
      <c r="DY182" s="145"/>
      <c r="DZ182" s="145"/>
      <c r="EA182" s="145"/>
      <c r="EB182" s="145"/>
      <c r="EC182" s="133"/>
      <c r="ED182" s="133"/>
      <c r="EE182" s="133"/>
      <c r="EF182" s="133"/>
      <c r="EG182" s="133">
        <v>18</v>
      </c>
      <c r="EH182" s="133" t="s">
        <v>978</v>
      </c>
      <c r="EI182" s="133"/>
      <c r="EJ182" s="133">
        <f t="shared" ca="1" si="9"/>
        <v>21</v>
      </c>
      <c r="EK182" s="138">
        <v>13101</v>
      </c>
      <c r="EL182" s="140" t="s">
        <v>74</v>
      </c>
      <c r="EM182" s="133"/>
      <c r="EN182" s="133">
        <f t="shared" ca="1" si="10"/>
        <v>21</v>
      </c>
      <c r="EO182" s="138">
        <v>20</v>
      </c>
      <c r="EP182" s="139" t="s">
        <v>275</v>
      </c>
      <c r="EQ182" s="133"/>
      <c r="ER182" s="133"/>
      <c r="ES182" s="133"/>
      <c r="ET182" s="145"/>
      <c r="EU182" s="145"/>
      <c r="EV182" s="145"/>
      <c r="EW182" s="145"/>
      <c r="EX182" s="145"/>
      <c r="EY182" s="146"/>
      <c r="EZ182" s="146"/>
      <c r="FA182" s="146"/>
      <c r="FB182" s="146"/>
      <c r="FC182" s="123"/>
      <c r="FD182" s="123"/>
      <c r="FE182" s="123"/>
      <c r="FF182" s="123"/>
      <c r="FG182" s="123"/>
      <c r="FH182" s="123"/>
      <c r="FI182" s="123"/>
      <c r="FJ182" s="123"/>
      <c r="FK182" s="123"/>
      <c r="FP182" s="133">
        <f t="shared" ca="1" si="11"/>
        <v>21</v>
      </c>
      <c r="FQ182" s="138">
        <v>21</v>
      </c>
      <c r="FR182" s="139" t="s">
        <v>124</v>
      </c>
      <c r="FT182" s="133">
        <f t="shared" ca="1" si="12"/>
        <v>21</v>
      </c>
      <c r="FU182" s="138">
        <v>45</v>
      </c>
      <c r="FV182" s="139" t="s">
        <v>149</v>
      </c>
      <c r="FX182" s="120"/>
      <c r="FY182" s="120"/>
    </row>
    <row r="183" spans="1:181" ht="17.25" hidden="1" customHeight="1">
      <c r="A183" s="95"/>
      <c r="B183" s="95"/>
      <c r="C183" s="95"/>
      <c r="D183" s="95"/>
      <c r="E183" s="95"/>
      <c r="F183" s="95"/>
      <c r="G183" s="95"/>
      <c r="H183" s="95"/>
      <c r="I183" s="95"/>
      <c r="J183" s="95"/>
      <c r="K183" s="95"/>
      <c r="L183" s="95"/>
      <c r="M183" s="95"/>
      <c r="N183" s="95"/>
      <c r="O183" s="95"/>
      <c r="P183" s="95"/>
      <c r="Q183" s="95"/>
      <c r="R183" s="95"/>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45"/>
      <c r="CS183" s="145"/>
      <c r="CT183" s="145"/>
      <c r="CU183" s="133"/>
      <c r="CV183" s="133">
        <f t="shared" ca="1" si="4"/>
        <v>22</v>
      </c>
      <c r="CW183" s="138">
        <v>22</v>
      </c>
      <c r="CX183" s="140" t="s">
        <v>125</v>
      </c>
      <c r="CY183" s="133"/>
      <c r="CZ183" s="133"/>
      <c r="DA183" s="133"/>
      <c r="DB183" s="133"/>
      <c r="DC183" s="133"/>
      <c r="DD183" s="133">
        <f t="shared" ca="1" si="6"/>
        <v>22</v>
      </c>
      <c r="DE183" s="138">
        <v>21</v>
      </c>
      <c r="DF183" s="140" t="s">
        <v>414</v>
      </c>
      <c r="DG183" s="133"/>
      <c r="DH183" s="133">
        <f t="shared" ca="1" si="13"/>
        <v>22</v>
      </c>
      <c r="DI183" s="174">
        <v>213</v>
      </c>
      <c r="DJ183" s="174" t="s">
        <v>656</v>
      </c>
      <c r="DK183" s="433" t="s">
        <v>706</v>
      </c>
      <c r="DL183" s="133"/>
      <c r="DM183" s="145"/>
      <c r="DN183" s="145"/>
      <c r="DO183" s="145"/>
      <c r="DP183" s="145"/>
      <c r="DQ183" s="145"/>
      <c r="DR183" s="145"/>
      <c r="DS183" s="145"/>
      <c r="DT183" s="145"/>
      <c r="DU183" s="145"/>
      <c r="DV183" s="145"/>
      <c r="DW183" s="145"/>
      <c r="DX183" s="145"/>
      <c r="DY183" s="145"/>
      <c r="DZ183" s="145"/>
      <c r="EA183" s="145"/>
      <c r="EB183" s="145"/>
      <c r="EC183" s="133"/>
      <c r="ED183" s="133"/>
      <c r="EE183" s="133"/>
      <c r="EF183" s="133"/>
      <c r="EG183" s="133"/>
      <c r="EH183" s="133"/>
      <c r="EI183" s="133"/>
      <c r="EJ183" s="133">
        <f t="shared" ca="1" si="9"/>
        <v>22</v>
      </c>
      <c r="EK183" s="138">
        <v>13102</v>
      </c>
      <c r="EL183" s="140" t="s">
        <v>80</v>
      </c>
      <c r="EM183" s="133"/>
      <c r="EN183" s="133">
        <f t="shared" ca="1" si="10"/>
        <v>22</v>
      </c>
      <c r="EO183" s="138">
        <v>21</v>
      </c>
      <c r="EP183" s="139" t="s">
        <v>276</v>
      </c>
      <c r="EQ183" s="133"/>
      <c r="ER183" s="133"/>
      <c r="ES183" s="133"/>
      <c r="ET183" s="145"/>
      <c r="EU183" s="145"/>
      <c r="EV183" s="145"/>
      <c r="EW183" s="145"/>
      <c r="EX183" s="145"/>
      <c r="EY183" s="146"/>
      <c r="EZ183" s="146"/>
      <c r="FA183" s="146"/>
      <c r="FB183" s="146"/>
      <c r="FC183" s="123"/>
      <c r="FD183" s="123"/>
      <c r="FE183" s="123"/>
      <c r="FF183" s="123"/>
      <c r="FG183" s="123"/>
      <c r="FH183" s="123"/>
      <c r="FI183" s="123"/>
      <c r="FJ183" s="123"/>
      <c r="FK183" s="123"/>
      <c r="FP183" s="133">
        <f t="shared" ca="1" si="11"/>
        <v>22</v>
      </c>
      <c r="FQ183" s="138">
        <v>22</v>
      </c>
      <c r="FR183" s="139" t="s">
        <v>125</v>
      </c>
      <c r="FT183" s="133">
        <f t="shared" ca="1" si="12"/>
        <v>22</v>
      </c>
      <c r="FU183" s="138">
        <v>46</v>
      </c>
      <c r="FV183" s="139" t="s">
        <v>150</v>
      </c>
      <c r="FX183" s="120"/>
      <c r="FY183" s="120"/>
    </row>
    <row r="184" spans="1:181" ht="17.25" hidden="1" customHeight="1">
      <c r="A184" s="95"/>
      <c r="B184" s="95"/>
      <c r="C184" s="95"/>
      <c r="D184" s="95"/>
      <c r="E184" s="95"/>
      <c r="F184" s="95"/>
      <c r="G184" s="95"/>
      <c r="H184" s="95"/>
      <c r="I184" s="95"/>
      <c r="J184" s="95"/>
      <c r="K184" s="95"/>
      <c r="L184" s="95"/>
      <c r="M184" s="95"/>
      <c r="N184" s="95"/>
      <c r="O184" s="95"/>
      <c r="P184" s="95"/>
      <c r="Q184" s="95"/>
      <c r="R184" s="95"/>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3"/>
      <c r="CL184" s="123"/>
      <c r="CM184" s="123"/>
      <c r="CN184" s="123"/>
      <c r="CO184" s="123"/>
      <c r="CP184" s="123"/>
      <c r="CQ184" s="123"/>
      <c r="CR184" s="145"/>
      <c r="CS184" s="145"/>
      <c r="CT184" s="145"/>
      <c r="CU184" s="133"/>
      <c r="CV184" s="133">
        <f t="shared" ca="1" si="4"/>
        <v>23</v>
      </c>
      <c r="CW184" s="138">
        <v>23</v>
      </c>
      <c r="CX184" s="140" t="s">
        <v>126</v>
      </c>
      <c r="CY184" s="133"/>
      <c r="CZ184" s="133"/>
      <c r="DA184" s="133"/>
      <c r="DB184" s="133"/>
      <c r="DC184" s="133"/>
      <c r="DD184" s="133">
        <f t="shared" ca="1" si="6"/>
        <v>23</v>
      </c>
      <c r="DE184" s="138">
        <v>22</v>
      </c>
      <c r="DF184" s="140" t="s">
        <v>116</v>
      </c>
      <c r="DG184" s="133"/>
      <c r="DH184" s="133">
        <f t="shared" ca="1" si="13"/>
        <v>23</v>
      </c>
      <c r="DI184" s="174">
        <v>214</v>
      </c>
      <c r="DJ184" s="174" t="s">
        <v>681</v>
      </c>
      <c r="DK184" s="433" t="s">
        <v>707</v>
      </c>
      <c r="DL184" s="133"/>
      <c r="DM184" s="145"/>
      <c r="DN184" s="145"/>
      <c r="DO184" s="145"/>
      <c r="DP184" s="145"/>
      <c r="DQ184" s="145"/>
      <c r="DR184" s="145"/>
      <c r="DS184" s="145"/>
      <c r="DT184" s="145"/>
      <c r="DU184" s="145"/>
      <c r="DV184" s="145"/>
      <c r="DW184" s="145"/>
      <c r="DX184" s="145"/>
      <c r="DY184" s="145"/>
      <c r="DZ184" s="145"/>
      <c r="EA184" s="145"/>
      <c r="EB184" s="145"/>
      <c r="EC184" s="133"/>
      <c r="ED184" s="133"/>
      <c r="EE184" s="133"/>
      <c r="EF184" s="133"/>
      <c r="EG184" s="133"/>
      <c r="EH184" s="133"/>
      <c r="EI184" s="133"/>
      <c r="EJ184" s="133">
        <f t="shared" ca="1" si="9"/>
        <v>23</v>
      </c>
      <c r="EK184" s="138">
        <v>13103</v>
      </c>
      <c r="EL184" s="140" t="s">
        <v>85</v>
      </c>
      <c r="EM184" s="133"/>
      <c r="EN184" s="133">
        <f t="shared" ca="1" si="10"/>
        <v>23</v>
      </c>
      <c r="EO184" s="138">
        <v>22</v>
      </c>
      <c r="EP184" s="139" t="s">
        <v>302</v>
      </c>
      <c r="EQ184" s="133"/>
      <c r="ER184" s="133"/>
      <c r="ES184" s="133"/>
      <c r="ET184" s="145"/>
      <c r="EU184" s="145"/>
      <c r="EV184" s="145"/>
      <c r="EW184" s="145"/>
      <c r="EX184" s="145"/>
      <c r="EY184" s="146"/>
      <c r="EZ184" s="146"/>
      <c r="FA184" s="146"/>
      <c r="FB184" s="146"/>
      <c r="FC184" s="123"/>
      <c r="FD184" s="123"/>
      <c r="FE184" s="123"/>
      <c r="FF184" s="123"/>
      <c r="FG184" s="123"/>
      <c r="FH184" s="123"/>
      <c r="FI184" s="123"/>
      <c r="FJ184" s="123"/>
      <c r="FK184" s="123"/>
      <c r="FP184" s="133">
        <f t="shared" ca="1" si="11"/>
        <v>23</v>
      </c>
      <c r="FQ184" s="138">
        <v>23</v>
      </c>
      <c r="FR184" s="139" t="s">
        <v>126</v>
      </c>
      <c r="FT184" s="133">
        <f t="shared" ca="1" si="12"/>
        <v>23</v>
      </c>
      <c r="FU184" s="138">
        <v>47</v>
      </c>
      <c r="FV184" s="139" t="s">
        <v>151</v>
      </c>
      <c r="FX184" s="120"/>
      <c r="FY184" s="120"/>
    </row>
    <row r="185" spans="1:181" ht="17.25" hidden="1" customHeight="1">
      <c r="A185" s="95"/>
      <c r="B185" s="95"/>
      <c r="C185" s="95"/>
      <c r="D185" s="95"/>
      <c r="E185" s="95"/>
      <c r="F185" s="95"/>
      <c r="G185" s="95"/>
      <c r="H185" s="95"/>
      <c r="I185" s="95"/>
      <c r="J185" s="95"/>
      <c r="K185" s="95"/>
      <c r="L185" s="95"/>
      <c r="M185" s="95"/>
      <c r="N185" s="95"/>
      <c r="O185" s="95"/>
      <c r="P185" s="95"/>
      <c r="Q185" s="95"/>
      <c r="R185" s="95"/>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45"/>
      <c r="CS185" s="145"/>
      <c r="CT185" s="145"/>
      <c r="CU185" s="133"/>
      <c r="CV185" s="133">
        <f t="shared" ca="1" si="4"/>
        <v>24</v>
      </c>
      <c r="CW185" s="138">
        <v>24</v>
      </c>
      <c r="CX185" s="140" t="s">
        <v>128</v>
      </c>
      <c r="CY185" s="133"/>
      <c r="CZ185" s="133"/>
      <c r="DA185" s="133"/>
      <c r="DB185" s="133"/>
      <c r="DC185" s="133"/>
      <c r="DD185" s="133">
        <f t="shared" ca="1" si="6"/>
        <v>24</v>
      </c>
      <c r="DE185" s="138">
        <v>99</v>
      </c>
      <c r="DF185" s="140" t="s">
        <v>412</v>
      </c>
      <c r="DG185" s="133"/>
      <c r="DH185" s="133">
        <f t="shared" ca="1" si="13"/>
        <v>24</v>
      </c>
      <c r="DI185" s="174">
        <v>215</v>
      </c>
      <c r="DJ185" s="174" t="s">
        <v>352</v>
      </c>
      <c r="DK185" s="433" t="s">
        <v>708</v>
      </c>
      <c r="DL185" s="133"/>
      <c r="DM185" s="145"/>
      <c r="DN185" s="145"/>
      <c r="DO185" s="145"/>
      <c r="DP185" s="145"/>
      <c r="DQ185" s="145"/>
      <c r="DR185" s="145"/>
      <c r="DS185" s="145"/>
      <c r="DT185" s="145"/>
      <c r="DU185" s="145"/>
      <c r="DV185" s="145"/>
      <c r="DW185" s="145"/>
      <c r="DX185" s="145"/>
      <c r="DY185" s="145"/>
      <c r="DZ185" s="145"/>
      <c r="EA185" s="145"/>
      <c r="EB185" s="145"/>
      <c r="EC185" s="133"/>
      <c r="ED185" s="133"/>
      <c r="EE185" s="133"/>
      <c r="EF185" s="133"/>
      <c r="EG185" s="133"/>
      <c r="EH185" s="133"/>
      <c r="EI185" s="133"/>
      <c r="EJ185" s="133">
        <f t="shared" ca="1" si="9"/>
        <v>24</v>
      </c>
      <c r="EK185" s="138">
        <v>13104</v>
      </c>
      <c r="EL185" s="140" t="s">
        <v>89</v>
      </c>
      <c r="EM185" s="133"/>
      <c r="EN185" s="133">
        <f t="shared" ca="1" si="10"/>
        <v>24</v>
      </c>
      <c r="EO185" s="138">
        <v>23</v>
      </c>
      <c r="EP185" s="139" t="s">
        <v>277</v>
      </c>
      <c r="EQ185" s="133"/>
      <c r="ER185" s="133"/>
      <c r="ES185" s="133"/>
      <c r="ET185" s="145"/>
      <c r="EU185" s="145"/>
      <c r="EV185" s="145"/>
      <c r="EW185" s="145"/>
      <c r="EX185" s="145"/>
      <c r="EY185" s="146"/>
      <c r="EZ185" s="146"/>
      <c r="FA185" s="146"/>
      <c r="FB185" s="146"/>
      <c r="FC185" s="123"/>
      <c r="FD185" s="123"/>
      <c r="FE185" s="123"/>
      <c r="FF185" s="123"/>
      <c r="FG185" s="123"/>
      <c r="FH185" s="123"/>
      <c r="FI185" s="123"/>
      <c r="FJ185" s="123"/>
      <c r="FK185" s="123"/>
      <c r="FT185" s="133">
        <f t="shared" ca="1" si="12"/>
        <v>24</v>
      </c>
      <c r="FU185" s="138">
        <v>48</v>
      </c>
      <c r="FV185" s="139" t="s">
        <v>152</v>
      </c>
      <c r="FX185" s="120"/>
      <c r="FY185" s="120"/>
    </row>
    <row r="186" spans="1:181" ht="17.25" hidden="1" customHeight="1">
      <c r="A186" s="95"/>
      <c r="B186" s="95"/>
      <c r="C186" s="95"/>
      <c r="D186" s="95"/>
      <c r="E186" s="95"/>
      <c r="F186" s="95"/>
      <c r="G186" s="95"/>
      <c r="H186" s="95"/>
      <c r="I186" s="95"/>
      <c r="J186" s="95"/>
      <c r="K186" s="95"/>
      <c r="L186" s="95"/>
      <c r="M186" s="95"/>
      <c r="N186" s="95"/>
      <c r="O186" s="95"/>
      <c r="P186" s="95"/>
      <c r="Q186" s="95"/>
      <c r="R186" s="95"/>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123"/>
      <c r="CG186" s="123"/>
      <c r="CH186" s="123"/>
      <c r="CI186" s="123"/>
      <c r="CJ186" s="123"/>
      <c r="CK186" s="123"/>
      <c r="CL186" s="123"/>
      <c r="CM186" s="123"/>
      <c r="CN186" s="123"/>
      <c r="CO186" s="123"/>
      <c r="CP186" s="123"/>
      <c r="CQ186" s="123"/>
      <c r="CR186" s="145"/>
      <c r="CS186" s="145"/>
      <c r="CT186" s="145"/>
      <c r="CU186" s="133"/>
      <c r="CV186" s="133">
        <f t="shared" ca="1" si="4"/>
        <v>25</v>
      </c>
      <c r="CW186" s="138">
        <v>25</v>
      </c>
      <c r="CX186" s="140" t="s">
        <v>129</v>
      </c>
      <c r="CY186" s="133"/>
      <c r="CZ186" s="133"/>
      <c r="DA186" s="133"/>
      <c r="DB186" s="133"/>
      <c r="DC186" s="133"/>
      <c r="DD186" s="133"/>
      <c r="DG186" s="133"/>
      <c r="DH186" s="133">
        <f t="shared" ca="1" si="13"/>
        <v>25</v>
      </c>
      <c r="DI186" s="174">
        <v>216</v>
      </c>
      <c r="DJ186" s="174" t="s">
        <v>901</v>
      </c>
      <c r="DK186" s="433" t="s">
        <v>902</v>
      </c>
      <c r="DL186" s="133"/>
      <c r="DM186" s="145"/>
      <c r="DN186" s="145"/>
      <c r="DO186" s="145"/>
      <c r="DP186" s="145"/>
      <c r="DQ186" s="145"/>
      <c r="DR186" s="145"/>
      <c r="DS186" s="145"/>
      <c r="DT186" s="145"/>
      <c r="DU186" s="145"/>
      <c r="DV186" s="145"/>
      <c r="DW186" s="145"/>
      <c r="DX186" s="145"/>
      <c r="DY186" s="145"/>
      <c r="DZ186" s="145"/>
      <c r="EA186" s="145"/>
      <c r="EB186" s="145"/>
      <c r="EC186" s="145"/>
      <c r="ED186" s="145"/>
      <c r="EE186" s="145"/>
      <c r="EF186" s="145"/>
      <c r="EG186" s="145"/>
      <c r="EH186" s="133"/>
      <c r="EI186" s="133"/>
      <c r="EJ186" s="133">
        <f t="shared" ca="1" si="9"/>
        <v>25</v>
      </c>
      <c r="EK186" s="138">
        <v>13105</v>
      </c>
      <c r="EL186" s="140" t="s">
        <v>91</v>
      </c>
      <c r="EM186" s="133"/>
      <c r="EN186" s="133">
        <f t="shared" ca="1" si="10"/>
        <v>25</v>
      </c>
      <c r="EO186" s="138">
        <v>24</v>
      </c>
      <c r="EP186" s="139" t="s">
        <v>280</v>
      </c>
      <c r="EQ186" s="133"/>
      <c r="ER186" s="133"/>
      <c r="ES186" s="133"/>
      <c r="ET186" s="145"/>
      <c r="EU186" s="145"/>
      <c r="EV186" s="145"/>
      <c r="EW186" s="145"/>
      <c r="EX186" s="145"/>
      <c r="EY186" s="146"/>
      <c r="EZ186" s="146"/>
      <c r="FA186" s="146"/>
      <c r="FB186" s="146"/>
      <c r="FC186" s="123"/>
      <c r="FD186" s="123"/>
      <c r="FE186" s="123"/>
      <c r="FF186" s="123"/>
      <c r="FG186" s="123"/>
      <c r="FH186" s="123"/>
      <c r="FI186" s="123"/>
      <c r="FJ186" s="123"/>
      <c r="FK186" s="123"/>
      <c r="FT186" s="133">
        <f t="shared" ca="1" si="12"/>
        <v>25</v>
      </c>
      <c r="FU186" s="138">
        <v>49</v>
      </c>
      <c r="FV186" s="139" t="s">
        <v>153</v>
      </c>
      <c r="FX186" s="120"/>
      <c r="FY186" s="120"/>
    </row>
    <row r="187" spans="1:181" ht="17.25" hidden="1" customHeight="1">
      <c r="A187" s="95"/>
      <c r="B187" s="95"/>
      <c r="C187" s="95"/>
      <c r="D187" s="95"/>
      <c r="E187" s="95"/>
      <c r="F187" s="95"/>
      <c r="G187" s="95"/>
      <c r="H187" s="95"/>
      <c r="I187" s="95"/>
      <c r="J187" s="95"/>
      <c r="K187" s="95"/>
      <c r="L187" s="95"/>
      <c r="M187" s="95"/>
      <c r="N187" s="95"/>
      <c r="O187" s="95"/>
      <c r="P187" s="95"/>
      <c r="Q187" s="95"/>
      <c r="R187" s="95"/>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c r="BJ187" s="123"/>
      <c r="BK187" s="123"/>
      <c r="BL187" s="123"/>
      <c r="BM187" s="123"/>
      <c r="BN187" s="123"/>
      <c r="BO187" s="123"/>
      <c r="BP187" s="123"/>
      <c r="BQ187" s="123"/>
      <c r="BR187" s="123"/>
      <c r="BS187" s="123"/>
      <c r="BT187" s="123"/>
      <c r="BU187" s="123"/>
      <c r="BV187" s="123"/>
      <c r="BW187" s="123"/>
      <c r="BX187" s="123"/>
      <c r="BY187" s="123"/>
      <c r="BZ187" s="123"/>
      <c r="CA187" s="123"/>
      <c r="CB187" s="123"/>
      <c r="CC187" s="123"/>
      <c r="CD187" s="123"/>
      <c r="CE187" s="123"/>
      <c r="CF187" s="123"/>
      <c r="CG187" s="123"/>
      <c r="CH187" s="123"/>
      <c r="CI187" s="123"/>
      <c r="CJ187" s="123"/>
      <c r="CK187" s="123"/>
      <c r="CL187" s="123"/>
      <c r="CM187" s="123"/>
      <c r="CN187" s="123"/>
      <c r="CO187" s="123"/>
      <c r="CP187" s="123"/>
      <c r="CQ187" s="123"/>
      <c r="CR187" s="145"/>
      <c r="CS187" s="145"/>
      <c r="CT187" s="145"/>
      <c r="CU187" s="133"/>
      <c r="CV187" s="133">
        <f t="shared" ca="1" si="4"/>
        <v>26</v>
      </c>
      <c r="CW187" s="138">
        <v>26</v>
      </c>
      <c r="CX187" s="140" t="s">
        <v>130</v>
      </c>
      <c r="CY187" s="133"/>
      <c r="CZ187" s="133"/>
      <c r="DA187" s="133"/>
      <c r="DB187" s="133"/>
      <c r="DC187" s="133"/>
      <c r="DD187" s="133"/>
      <c r="DE187" s="133"/>
      <c r="DF187" s="133"/>
      <c r="DG187" s="133"/>
      <c r="DH187" s="133">
        <f t="shared" ca="1" si="13"/>
        <v>26</v>
      </c>
      <c r="DI187" s="174">
        <v>217</v>
      </c>
      <c r="DJ187" s="174" t="s">
        <v>682</v>
      </c>
      <c r="DK187" s="433" t="s">
        <v>709</v>
      </c>
      <c r="DL187" s="133"/>
      <c r="DM187" s="145"/>
      <c r="DN187" s="145"/>
      <c r="DO187" s="145"/>
      <c r="DP187" s="145"/>
      <c r="DQ187" s="145"/>
      <c r="DR187" s="145"/>
      <c r="DS187" s="145"/>
      <c r="DT187" s="145"/>
      <c r="DU187" s="145"/>
      <c r="DV187" s="145"/>
      <c r="DW187" s="145"/>
      <c r="DX187" s="145"/>
      <c r="DY187" s="145"/>
      <c r="DZ187" s="145"/>
      <c r="EA187" s="145"/>
      <c r="EB187" s="145"/>
      <c r="EC187" s="145"/>
      <c r="ED187" s="145"/>
      <c r="EE187" s="145"/>
      <c r="EF187" s="145"/>
      <c r="EG187" s="145"/>
      <c r="EH187" s="133"/>
      <c r="EI187" s="133"/>
      <c r="EJ187" s="133">
        <f t="shared" ca="1" si="9"/>
        <v>26</v>
      </c>
      <c r="EK187" s="138">
        <v>13106</v>
      </c>
      <c r="EL187" s="140" t="s">
        <v>93</v>
      </c>
      <c r="EM187" s="133"/>
      <c r="EN187" s="133">
        <f t="shared" ca="1" si="10"/>
        <v>26</v>
      </c>
      <c r="EO187" s="138">
        <v>25</v>
      </c>
      <c r="EP187" s="139" t="s">
        <v>281</v>
      </c>
      <c r="EQ187" s="133"/>
      <c r="ER187" s="133"/>
      <c r="ES187" s="133"/>
      <c r="ET187" s="145"/>
      <c r="EU187" s="145"/>
      <c r="EV187" s="145"/>
      <c r="EW187" s="145"/>
      <c r="EX187" s="145"/>
      <c r="EY187" s="146"/>
      <c r="EZ187" s="146"/>
      <c r="FA187" s="146"/>
      <c r="FB187" s="146"/>
      <c r="FC187" s="123"/>
      <c r="FD187" s="123"/>
      <c r="FE187" s="123"/>
      <c r="FF187" s="123"/>
      <c r="FG187" s="123"/>
      <c r="FH187" s="123"/>
      <c r="FI187" s="123"/>
      <c r="FJ187" s="123"/>
      <c r="FK187" s="123"/>
      <c r="FT187" s="133">
        <f t="shared" ca="1" si="12"/>
        <v>26</v>
      </c>
      <c r="FU187" s="138">
        <v>50</v>
      </c>
      <c r="FV187" s="139" t="s">
        <v>154</v>
      </c>
      <c r="FX187" s="120"/>
      <c r="FY187" s="120"/>
    </row>
    <row r="188" spans="1:181" ht="17.25" hidden="1" customHeight="1">
      <c r="A188" s="95"/>
      <c r="B188" s="95"/>
      <c r="C188" s="95"/>
      <c r="D188" s="95"/>
      <c r="E188" s="95"/>
      <c r="F188" s="95"/>
      <c r="G188" s="95"/>
      <c r="H188" s="95"/>
      <c r="I188" s="95"/>
      <c r="J188" s="95"/>
      <c r="K188" s="95"/>
      <c r="L188" s="95"/>
      <c r="M188" s="95"/>
      <c r="N188" s="95"/>
      <c r="O188" s="95"/>
      <c r="P188" s="95"/>
      <c r="Q188" s="95"/>
      <c r="R188" s="95"/>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45"/>
      <c r="CS188" s="145"/>
      <c r="CT188" s="145"/>
      <c r="CU188" s="133"/>
      <c r="CV188" s="133">
        <f t="shared" ca="1" si="4"/>
        <v>27</v>
      </c>
      <c r="CW188" s="138">
        <v>28</v>
      </c>
      <c r="CX188" s="140" t="s">
        <v>132</v>
      </c>
      <c r="CY188" s="133"/>
      <c r="CZ188" s="133"/>
      <c r="DA188" s="133"/>
      <c r="DB188" s="133"/>
      <c r="DC188" s="133"/>
      <c r="DD188" s="133"/>
      <c r="DE188" s="133"/>
      <c r="DF188" s="133"/>
      <c r="DG188" s="133"/>
      <c r="DH188" s="133">
        <f t="shared" ca="1" si="13"/>
        <v>27</v>
      </c>
      <c r="DI188" s="174">
        <v>220</v>
      </c>
      <c r="DJ188" s="174" t="s">
        <v>497</v>
      </c>
      <c r="DK188" s="433" t="s">
        <v>710</v>
      </c>
      <c r="DL188" s="133"/>
      <c r="DM188" s="145"/>
      <c r="DN188" s="145"/>
      <c r="DO188" s="145"/>
      <c r="DP188" s="145"/>
      <c r="DQ188" s="145"/>
      <c r="DR188" s="145"/>
      <c r="DS188" s="145"/>
      <c r="DT188" s="145"/>
      <c r="DU188" s="145"/>
      <c r="DV188" s="145"/>
      <c r="DW188" s="145"/>
      <c r="DX188" s="145"/>
      <c r="DY188" s="145"/>
      <c r="DZ188" s="145"/>
      <c r="EA188" s="145"/>
      <c r="EB188" s="145"/>
      <c r="EC188" s="145"/>
      <c r="ED188" s="145"/>
      <c r="EE188" s="145"/>
      <c r="EF188" s="145"/>
      <c r="EG188" s="145"/>
      <c r="EH188" s="133"/>
      <c r="EI188" s="133"/>
      <c r="EJ188" s="133">
        <f t="shared" ca="1" si="9"/>
        <v>27</v>
      </c>
      <c r="EK188" s="138">
        <v>13107</v>
      </c>
      <c r="EL188" s="140" t="s">
        <v>95</v>
      </c>
      <c r="EM188" s="133"/>
      <c r="EN188" s="133">
        <f t="shared" ca="1" si="10"/>
        <v>27</v>
      </c>
      <c r="EO188" s="138">
        <v>26</v>
      </c>
      <c r="EP188" s="139" t="s">
        <v>279</v>
      </c>
      <c r="EQ188" s="133"/>
      <c r="ER188" s="133"/>
      <c r="ES188" s="133"/>
      <c r="ET188" s="145"/>
      <c r="EU188" s="145"/>
      <c r="EV188" s="145"/>
      <c r="EW188" s="145"/>
      <c r="EX188" s="145"/>
      <c r="EY188" s="146"/>
      <c r="EZ188" s="146"/>
      <c r="FA188" s="146"/>
      <c r="FB188" s="146"/>
      <c r="FC188" s="123"/>
      <c r="FD188" s="123"/>
      <c r="FE188" s="123"/>
      <c r="FF188" s="123"/>
      <c r="FG188" s="123"/>
      <c r="FH188" s="123"/>
      <c r="FI188" s="123"/>
      <c r="FJ188" s="123"/>
      <c r="FK188" s="123"/>
      <c r="FT188" s="133">
        <f t="shared" ca="1" si="12"/>
        <v>27</v>
      </c>
      <c r="FU188" s="138">
        <v>51</v>
      </c>
      <c r="FV188" s="139" t="s">
        <v>334</v>
      </c>
      <c r="FX188" s="120"/>
      <c r="FY188" s="120"/>
    </row>
    <row r="189" spans="1:181" ht="17.25" hidden="1" customHeight="1">
      <c r="A189" s="95"/>
      <c r="B189" s="95"/>
      <c r="C189" s="95"/>
      <c r="D189" s="95"/>
      <c r="E189" s="95"/>
      <c r="F189" s="95"/>
      <c r="G189" s="95"/>
      <c r="H189" s="95"/>
      <c r="I189" s="95"/>
      <c r="J189" s="95"/>
      <c r="K189" s="95"/>
      <c r="L189" s="95"/>
      <c r="M189" s="95"/>
      <c r="N189" s="95"/>
      <c r="O189" s="95"/>
      <c r="P189" s="95"/>
      <c r="Q189" s="95"/>
      <c r="R189" s="95"/>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45"/>
      <c r="CS189" s="145"/>
      <c r="CT189" s="145"/>
      <c r="CU189" s="133"/>
      <c r="CV189" s="133">
        <f t="shared" ca="1" si="4"/>
        <v>28</v>
      </c>
      <c r="CW189" s="138">
        <v>29</v>
      </c>
      <c r="CX189" s="140" t="s">
        <v>133</v>
      </c>
      <c r="CY189" s="133"/>
      <c r="CZ189" s="133"/>
      <c r="DA189" s="133"/>
      <c r="DB189" s="133"/>
      <c r="DC189" s="133"/>
      <c r="DD189" s="133"/>
      <c r="DE189" s="133"/>
      <c r="DF189" s="133"/>
      <c r="DG189" s="133"/>
      <c r="DH189" s="133">
        <f t="shared" ca="1" si="13"/>
        <v>28</v>
      </c>
      <c r="DI189" s="174">
        <v>221</v>
      </c>
      <c r="DJ189" s="174" t="s">
        <v>353</v>
      </c>
      <c r="DK189" s="433" t="s">
        <v>711</v>
      </c>
      <c r="DL189" s="133"/>
      <c r="DM189" s="145"/>
      <c r="DN189" s="145"/>
      <c r="DO189" s="145"/>
      <c r="DP189" s="145"/>
      <c r="DQ189" s="145"/>
      <c r="DR189" s="145"/>
      <c r="DS189" s="145"/>
      <c r="DT189" s="145"/>
      <c r="DU189" s="145"/>
      <c r="DV189" s="145"/>
      <c r="DW189" s="145"/>
      <c r="DX189" s="145"/>
      <c r="DY189" s="145"/>
      <c r="DZ189" s="145"/>
      <c r="EA189" s="145"/>
      <c r="EB189" s="145"/>
      <c r="EC189" s="145"/>
      <c r="ED189" s="145"/>
      <c r="EE189" s="145"/>
      <c r="EF189" s="145"/>
      <c r="EG189" s="145"/>
      <c r="EH189" s="133"/>
      <c r="EI189" s="133"/>
      <c r="EJ189" s="133">
        <f t="shared" ca="1" si="9"/>
        <v>28</v>
      </c>
      <c r="EK189" s="138">
        <v>13108</v>
      </c>
      <c r="EL189" s="140" t="s">
        <v>97</v>
      </c>
      <c r="EM189" s="133"/>
      <c r="EN189" s="133">
        <f t="shared" ca="1" si="10"/>
        <v>28</v>
      </c>
      <c r="EO189" s="138">
        <v>27</v>
      </c>
      <c r="EP189" s="139" t="s">
        <v>282</v>
      </c>
      <c r="EQ189" s="133"/>
      <c r="ER189" s="133"/>
      <c r="ES189" s="133"/>
      <c r="ET189" s="145"/>
      <c r="EU189" s="145"/>
      <c r="EV189" s="145"/>
      <c r="EW189" s="145"/>
      <c r="EX189" s="145"/>
      <c r="EY189" s="146"/>
      <c r="EZ189" s="146"/>
      <c r="FA189" s="146"/>
      <c r="FB189" s="146"/>
      <c r="FC189" s="123"/>
      <c r="FD189" s="123"/>
      <c r="FE189" s="123"/>
      <c r="FF189" s="123"/>
      <c r="FG189" s="123"/>
      <c r="FH189" s="123"/>
      <c r="FI189" s="123"/>
      <c r="FJ189" s="123"/>
      <c r="FK189" s="123"/>
      <c r="FT189" s="133">
        <f ca="1">CELL("row",FU189)-FT$161</f>
        <v>28</v>
      </c>
      <c r="FU189" s="138">
        <v>52</v>
      </c>
      <c r="FV189" s="139" t="s">
        <v>335</v>
      </c>
      <c r="FX189" s="120"/>
      <c r="FY189" s="120"/>
    </row>
    <row r="190" spans="1:181" ht="17.25" hidden="1" customHeight="1">
      <c r="A190" s="95"/>
      <c r="B190" s="95"/>
      <c r="C190" s="95"/>
      <c r="D190" s="95"/>
      <c r="E190" s="95"/>
      <c r="F190" s="95"/>
      <c r="G190" s="95"/>
      <c r="H190" s="95"/>
      <c r="I190" s="95"/>
      <c r="J190" s="95"/>
      <c r="K190" s="95"/>
      <c r="L190" s="95"/>
      <c r="M190" s="95"/>
      <c r="N190" s="95"/>
      <c r="O190" s="95"/>
      <c r="P190" s="95"/>
      <c r="Q190" s="95"/>
      <c r="R190" s="95"/>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45"/>
      <c r="CS190" s="145"/>
      <c r="CT190" s="145"/>
      <c r="CU190" s="133"/>
      <c r="CV190" s="133">
        <f t="shared" ca="1" si="4"/>
        <v>29</v>
      </c>
      <c r="CW190" s="138">
        <v>30</v>
      </c>
      <c r="CX190" s="140" t="s">
        <v>134</v>
      </c>
      <c r="CY190" s="133"/>
      <c r="CZ190" s="133"/>
      <c r="DA190" s="133"/>
      <c r="DB190" s="133"/>
      <c r="DC190" s="133"/>
      <c r="DD190" s="133"/>
      <c r="DE190" s="133"/>
      <c r="DF190" s="133"/>
      <c r="DG190" s="133"/>
      <c r="DH190" s="133">
        <f t="shared" ca="1" si="13"/>
        <v>29</v>
      </c>
      <c r="DI190" s="174">
        <v>222</v>
      </c>
      <c r="DJ190" s="174" t="s">
        <v>903</v>
      </c>
      <c r="DK190" s="433" t="s">
        <v>904</v>
      </c>
      <c r="DL190" s="133"/>
      <c r="DM190" s="145"/>
      <c r="DN190" s="145"/>
      <c r="DO190" s="145"/>
      <c r="DP190" s="145"/>
      <c r="DQ190" s="145"/>
      <c r="DR190" s="145"/>
      <c r="DS190" s="145"/>
      <c r="DT190" s="145"/>
      <c r="DU190" s="145"/>
      <c r="DV190" s="145"/>
      <c r="DW190" s="145"/>
      <c r="DX190" s="145"/>
      <c r="DY190" s="145"/>
      <c r="DZ190" s="145"/>
      <c r="EA190" s="145"/>
      <c r="EB190" s="145"/>
      <c r="EC190" s="145"/>
      <c r="ED190" s="145"/>
      <c r="EE190" s="145"/>
      <c r="EF190" s="145"/>
      <c r="EG190" s="145"/>
      <c r="EH190" s="133"/>
      <c r="EI190" s="133"/>
      <c r="EJ190" s="133">
        <f t="shared" ca="1" si="9"/>
        <v>29</v>
      </c>
      <c r="EK190" s="138">
        <v>13109</v>
      </c>
      <c r="EL190" s="140" t="s">
        <v>99</v>
      </c>
      <c r="EM190" s="133"/>
      <c r="EN190" s="133">
        <f t="shared" ca="1" si="10"/>
        <v>29</v>
      </c>
      <c r="EO190" s="138">
        <v>28</v>
      </c>
      <c r="EP190" s="139" t="s">
        <v>283</v>
      </c>
      <c r="EQ190" s="133"/>
      <c r="ER190" s="133"/>
      <c r="ES190" s="133"/>
      <c r="ET190" s="145"/>
      <c r="EU190" s="145"/>
      <c r="EV190" s="145"/>
      <c r="EW190" s="145"/>
      <c r="EX190" s="145"/>
      <c r="EY190" s="146"/>
      <c r="EZ190" s="146"/>
      <c r="FA190" s="146"/>
      <c r="FB190" s="146"/>
      <c r="FC190" s="123"/>
      <c r="FD190" s="123"/>
      <c r="FE190" s="123"/>
      <c r="FF190" s="123"/>
      <c r="FG190" s="123"/>
      <c r="FH190" s="123"/>
      <c r="FI190" s="123"/>
      <c r="FJ190" s="123"/>
      <c r="FK190" s="123"/>
      <c r="FT190" s="133">
        <f ca="1">CELL("row",FU190)-FT$161</f>
        <v>29</v>
      </c>
      <c r="FU190" s="138">
        <v>53</v>
      </c>
      <c r="FV190" s="139" t="s">
        <v>336</v>
      </c>
      <c r="FX190" s="120"/>
      <c r="FY190" s="120"/>
    </row>
    <row r="191" spans="1:181" ht="17.25" hidden="1" customHeight="1">
      <c r="A191" s="95"/>
      <c r="B191" s="95"/>
      <c r="C191" s="95"/>
      <c r="D191" s="95"/>
      <c r="E191" s="95"/>
      <c r="F191" s="95"/>
      <c r="G191" s="95"/>
      <c r="H191" s="95"/>
      <c r="I191" s="95"/>
      <c r="J191" s="95"/>
      <c r="K191" s="95"/>
      <c r="L191" s="95"/>
      <c r="M191" s="95"/>
      <c r="N191" s="95"/>
      <c r="O191" s="95"/>
      <c r="P191" s="95"/>
      <c r="Q191" s="95"/>
      <c r="R191" s="95"/>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c r="CO191" s="123"/>
      <c r="CP191" s="123"/>
      <c r="CQ191" s="123"/>
      <c r="CR191" s="145"/>
      <c r="CS191" s="145"/>
      <c r="CT191" s="145"/>
      <c r="CU191" s="133"/>
      <c r="CV191" s="133">
        <f t="shared" ca="1" si="4"/>
        <v>30</v>
      </c>
      <c r="CW191" s="138">
        <v>31</v>
      </c>
      <c r="CX191" s="140" t="s">
        <v>135</v>
      </c>
      <c r="CY191" s="133"/>
      <c r="CZ191" s="133"/>
      <c r="DA191" s="133"/>
      <c r="DB191" s="133"/>
      <c r="DC191" s="133"/>
      <c r="DD191" s="133"/>
      <c r="DE191" s="133"/>
      <c r="DF191" s="133"/>
      <c r="DG191" s="133"/>
      <c r="DH191" s="133">
        <f t="shared" ca="1" si="13"/>
        <v>30</v>
      </c>
      <c r="DI191" s="174">
        <v>223</v>
      </c>
      <c r="DJ191" s="174" t="s">
        <v>683</v>
      </c>
      <c r="DK191" s="433" t="s">
        <v>712</v>
      </c>
      <c r="DL191" s="133"/>
      <c r="DM191" s="145"/>
      <c r="DN191" s="145"/>
      <c r="DO191" s="145"/>
      <c r="DP191" s="145"/>
      <c r="DQ191" s="145"/>
      <c r="DR191" s="145"/>
      <c r="DS191" s="145"/>
      <c r="DT191" s="145"/>
      <c r="DU191" s="145"/>
      <c r="DV191" s="145"/>
      <c r="DW191" s="145"/>
      <c r="DX191" s="145"/>
      <c r="DY191" s="145"/>
      <c r="DZ191" s="145"/>
      <c r="EA191" s="145"/>
      <c r="EB191" s="145"/>
      <c r="EC191" s="145"/>
      <c r="ED191" s="145"/>
      <c r="EE191" s="145"/>
      <c r="EF191" s="145"/>
      <c r="EG191" s="145"/>
      <c r="EH191" s="133"/>
      <c r="EI191" s="133"/>
      <c r="EJ191" s="133">
        <f t="shared" ca="1" si="9"/>
        <v>30</v>
      </c>
      <c r="EK191" s="138">
        <v>13110</v>
      </c>
      <c r="EL191" s="140" t="s">
        <v>101</v>
      </c>
      <c r="EM191" s="133"/>
      <c r="EN191" s="133">
        <f t="shared" ca="1" si="10"/>
        <v>30</v>
      </c>
      <c r="EO191" s="138">
        <v>29</v>
      </c>
      <c r="EP191" s="139" t="s">
        <v>278</v>
      </c>
      <c r="EQ191" s="133"/>
      <c r="ER191" s="133"/>
      <c r="ES191" s="133"/>
      <c r="ET191" s="145"/>
      <c r="EU191" s="145"/>
      <c r="EV191" s="145"/>
      <c r="EW191" s="145"/>
      <c r="EX191" s="145"/>
      <c r="EY191" s="146"/>
      <c r="EZ191" s="146"/>
      <c r="FA191" s="146"/>
      <c r="FB191" s="146"/>
      <c r="FC191" s="123"/>
      <c r="FD191" s="123"/>
      <c r="FE191" s="123"/>
      <c r="FF191" s="123"/>
      <c r="FG191" s="123"/>
      <c r="FH191" s="123"/>
      <c r="FI191" s="123"/>
      <c r="FJ191" s="123"/>
      <c r="FK191" s="123"/>
      <c r="FT191" s="133">
        <f ca="1">CELL("row",FU191)-FT$161</f>
        <v>30</v>
      </c>
      <c r="FU191" s="138">
        <v>54</v>
      </c>
      <c r="FV191" s="139" t="s">
        <v>337</v>
      </c>
      <c r="FX191" s="120"/>
      <c r="FY191" s="120"/>
    </row>
    <row r="192" spans="1:181" ht="17.25" hidden="1" customHeight="1">
      <c r="A192" s="95"/>
      <c r="B192" s="95"/>
      <c r="C192" s="95"/>
      <c r="D192" s="95"/>
      <c r="E192" s="95"/>
      <c r="F192" s="95"/>
      <c r="G192" s="95"/>
      <c r="H192" s="95"/>
      <c r="I192" s="95"/>
      <c r="J192" s="95"/>
      <c r="K192" s="95"/>
      <c r="L192" s="95"/>
      <c r="M192" s="95"/>
      <c r="N192" s="95"/>
      <c r="O192" s="95"/>
      <c r="P192" s="95"/>
      <c r="Q192" s="95"/>
      <c r="R192" s="95"/>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45"/>
      <c r="CS192" s="145"/>
      <c r="CT192" s="145"/>
      <c r="CU192" s="133"/>
      <c r="CV192" s="133">
        <f t="shared" ca="1" si="4"/>
        <v>31</v>
      </c>
      <c r="CW192" s="138">
        <v>32</v>
      </c>
      <c r="CX192" s="140" t="s">
        <v>136</v>
      </c>
      <c r="CY192" s="133"/>
      <c r="CZ192" s="133"/>
      <c r="DA192" s="133"/>
      <c r="DB192" s="133"/>
      <c r="DC192" s="133"/>
      <c r="DD192" s="133"/>
      <c r="DE192" s="133"/>
      <c r="DF192" s="133"/>
      <c r="DG192" s="133"/>
      <c r="DH192" s="133">
        <f t="shared" ca="1" si="13"/>
        <v>31</v>
      </c>
      <c r="DI192" s="174">
        <v>224</v>
      </c>
      <c r="DJ192" s="174" t="s">
        <v>684</v>
      </c>
      <c r="DK192" s="433" t="s">
        <v>713</v>
      </c>
      <c r="DL192" s="133"/>
      <c r="DM192" s="145"/>
      <c r="DN192" s="145"/>
      <c r="DO192" s="145"/>
      <c r="DP192" s="145"/>
      <c r="DQ192" s="145"/>
      <c r="DR192" s="145"/>
      <c r="DS192" s="145"/>
      <c r="DT192" s="145"/>
      <c r="DU192" s="145"/>
      <c r="DV192" s="145"/>
      <c r="DW192" s="145"/>
      <c r="DX192" s="145"/>
      <c r="DY192" s="145"/>
      <c r="DZ192" s="145"/>
      <c r="EA192" s="145"/>
      <c r="EB192" s="145"/>
      <c r="EC192" s="145"/>
      <c r="ED192" s="145"/>
      <c r="EE192" s="145"/>
      <c r="EF192" s="145"/>
      <c r="EG192" s="145"/>
      <c r="EH192" s="133"/>
      <c r="EI192" s="133"/>
      <c r="EJ192" s="133">
        <f t="shared" ca="1" si="9"/>
        <v>31</v>
      </c>
      <c r="EK192" s="138">
        <v>13111</v>
      </c>
      <c r="EL192" s="140" t="s">
        <v>103</v>
      </c>
      <c r="EM192" s="133"/>
      <c r="EN192" s="133">
        <f t="shared" ca="1" si="10"/>
        <v>31</v>
      </c>
      <c r="EO192" s="138">
        <v>30</v>
      </c>
      <c r="EP192" s="139" t="s">
        <v>284</v>
      </c>
      <c r="EQ192" s="133"/>
      <c r="ER192" s="133"/>
      <c r="ES192" s="133"/>
      <c r="ET192" s="145"/>
      <c r="EU192" s="145"/>
      <c r="EV192" s="145"/>
      <c r="EW192" s="145"/>
      <c r="EX192" s="145"/>
      <c r="EY192" s="146"/>
      <c r="EZ192" s="146"/>
      <c r="FA192" s="146"/>
      <c r="FB192" s="146"/>
      <c r="FC192" s="123"/>
      <c r="FD192" s="123"/>
      <c r="FE192" s="123"/>
      <c r="FF192" s="123"/>
      <c r="FG192" s="123"/>
      <c r="FH192" s="123"/>
      <c r="FI192" s="123"/>
      <c r="FJ192" s="123"/>
      <c r="FK192" s="123"/>
      <c r="FT192" s="133"/>
      <c r="FU192" s="147"/>
      <c r="FV192" s="148"/>
      <c r="FX192" s="120"/>
      <c r="FY192" s="120"/>
    </row>
    <row r="193" spans="1:181" ht="17.25" hidden="1" customHeight="1">
      <c r="A193" s="95"/>
      <c r="B193" s="95"/>
      <c r="C193" s="95"/>
      <c r="D193" s="95"/>
      <c r="E193" s="95"/>
      <c r="F193" s="95"/>
      <c r="G193" s="95"/>
      <c r="H193" s="95"/>
      <c r="I193" s="95"/>
      <c r="J193" s="95"/>
      <c r="K193" s="95"/>
      <c r="L193" s="95"/>
      <c r="M193" s="95"/>
      <c r="N193" s="95"/>
      <c r="O193" s="95"/>
      <c r="P193" s="95"/>
      <c r="Q193" s="95"/>
      <c r="R193" s="95"/>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45"/>
      <c r="CS193" s="145"/>
      <c r="CT193" s="145"/>
      <c r="CU193" s="133"/>
      <c r="CV193" s="133">
        <f t="shared" ca="1" si="4"/>
        <v>32</v>
      </c>
      <c r="CW193" s="138">
        <v>33</v>
      </c>
      <c r="CX193" s="140" t="s">
        <v>137</v>
      </c>
      <c r="CY193" s="133"/>
      <c r="CZ193" s="133"/>
      <c r="DA193" s="133"/>
      <c r="DB193" s="133"/>
      <c r="DC193" s="133"/>
      <c r="DD193" s="133"/>
      <c r="DE193" s="133"/>
      <c r="DF193" s="133"/>
      <c r="DG193" s="133"/>
      <c r="DH193" s="133">
        <f t="shared" ca="1" si="13"/>
        <v>32</v>
      </c>
      <c r="DI193" s="174">
        <v>225</v>
      </c>
      <c r="DJ193" s="174" t="s">
        <v>685</v>
      </c>
      <c r="DK193" s="433" t="s">
        <v>714</v>
      </c>
      <c r="DL193" s="133"/>
      <c r="DM193" s="145"/>
      <c r="DN193" s="145"/>
      <c r="DO193" s="145"/>
      <c r="DP193" s="145"/>
      <c r="DQ193" s="145"/>
      <c r="DR193" s="145"/>
      <c r="DS193" s="145"/>
      <c r="DT193" s="145"/>
      <c r="DU193" s="145"/>
      <c r="DV193" s="145"/>
      <c r="DW193" s="145"/>
      <c r="DX193" s="145"/>
      <c r="DY193" s="145"/>
      <c r="DZ193" s="145"/>
      <c r="EA193" s="145"/>
      <c r="EB193" s="145"/>
      <c r="EC193" s="145"/>
      <c r="ED193" s="145"/>
      <c r="EE193" s="145"/>
      <c r="EF193" s="145"/>
      <c r="EG193" s="145"/>
      <c r="EH193" s="133"/>
      <c r="EI193" s="133"/>
      <c r="EJ193" s="133">
        <f t="shared" ca="1" si="9"/>
        <v>32</v>
      </c>
      <c r="EK193" s="138">
        <v>13112</v>
      </c>
      <c r="EL193" s="140" t="s">
        <v>105</v>
      </c>
      <c r="EM193" s="133"/>
      <c r="EN193" s="133">
        <f t="shared" ca="1" si="10"/>
        <v>32</v>
      </c>
      <c r="EO193" s="138">
        <v>31</v>
      </c>
      <c r="EP193" s="139" t="s">
        <v>285</v>
      </c>
      <c r="EQ193" s="133"/>
      <c r="ER193" s="133"/>
      <c r="ES193" s="133"/>
      <c r="ET193" s="145"/>
      <c r="EU193" s="145"/>
      <c r="EV193" s="145"/>
      <c r="EW193" s="145"/>
      <c r="EX193" s="145"/>
      <c r="EY193" s="146"/>
      <c r="EZ193" s="146"/>
      <c r="FA193" s="146"/>
      <c r="FB193" s="146"/>
      <c r="FC193" s="123"/>
      <c r="FD193" s="123"/>
      <c r="FE193" s="123"/>
      <c r="FF193" s="123"/>
      <c r="FG193" s="123"/>
      <c r="FH193" s="123"/>
      <c r="FI193" s="123"/>
      <c r="FJ193" s="123"/>
      <c r="FK193" s="123"/>
      <c r="FX193" s="120"/>
      <c r="FY193" s="120"/>
    </row>
    <row r="194" spans="1:181" ht="17.25" hidden="1" customHeight="1">
      <c r="A194" s="95"/>
      <c r="B194" s="95"/>
      <c r="C194" s="95"/>
      <c r="D194" s="95"/>
      <c r="E194" s="95"/>
      <c r="F194" s="95"/>
      <c r="G194" s="95"/>
      <c r="H194" s="95"/>
      <c r="I194" s="95"/>
      <c r="J194" s="95"/>
      <c r="K194" s="95"/>
      <c r="L194" s="95"/>
      <c r="M194" s="95"/>
      <c r="N194" s="95"/>
      <c r="O194" s="95"/>
      <c r="P194" s="95"/>
      <c r="Q194" s="95"/>
      <c r="R194" s="95"/>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45"/>
      <c r="CS194" s="145"/>
      <c r="CT194" s="145"/>
      <c r="CU194" s="133"/>
      <c r="CV194" s="133">
        <f t="shared" ca="1" si="4"/>
        <v>33</v>
      </c>
      <c r="CW194" s="138">
        <v>34</v>
      </c>
      <c r="CX194" s="140" t="s">
        <v>138</v>
      </c>
      <c r="CY194" s="133"/>
      <c r="CZ194" s="133"/>
      <c r="DA194" s="133"/>
      <c r="DB194" s="145"/>
      <c r="DC194" s="145"/>
      <c r="DD194" s="145"/>
      <c r="DE194" s="145"/>
      <c r="DF194" s="145"/>
      <c r="DG194" s="133"/>
      <c r="DH194" s="133">
        <f t="shared" ca="1" si="13"/>
        <v>33</v>
      </c>
      <c r="DI194" s="174">
        <v>226</v>
      </c>
      <c r="DJ194" s="174" t="s">
        <v>658</v>
      </c>
      <c r="DK194" s="433" t="s">
        <v>715</v>
      </c>
      <c r="DL194" s="133"/>
      <c r="DM194" s="145"/>
      <c r="DN194" s="145"/>
      <c r="DO194" s="145"/>
      <c r="DP194" s="145"/>
      <c r="DQ194" s="145"/>
      <c r="DR194" s="145"/>
      <c r="DS194" s="145"/>
      <c r="DT194" s="145"/>
      <c r="DU194" s="145"/>
      <c r="DV194" s="145"/>
      <c r="DW194" s="145"/>
      <c r="DX194" s="145"/>
      <c r="DY194" s="145"/>
      <c r="DZ194" s="145"/>
      <c r="EA194" s="145"/>
      <c r="EB194" s="145"/>
      <c r="EC194" s="145"/>
      <c r="ED194" s="145"/>
      <c r="EE194" s="145"/>
      <c r="EF194" s="145"/>
      <c r="EG194" s="145"/>
      <c r="EH194" s="133"/>
      <c r="EI194" s="133"/>
      <c r="EJ194" s="133">
        <f t="shared" ca="1" si="9"/>
        <v>33</v>
      </c>
      <c r="EK194" s="138">
        <v>13113</v>
      </c>
      <c r="EL194" s="140" t="s">
        <v>107</v>
      </c>
      <c r="EM194" s="133"/>
      <c r="EN194" s="133">
        <f t="shared" ca="1" si="10"/>
        <v>33</v>
      </c>
      <c r="EO194" s="138">
        <v>32</v>
      </c>
      <c r="EP194" s="139" t="s">
        <v>286</v>
      </c>
      <c r="EQ194" s="133"/>
      <c r="ER194" s="133"/>
      <c r="ES194" s="133"/>
      <c r="ET194" s="145"/>
      <c r="EU194" s="145"/>
      <c r="EV194" s="145"/>
      <c r="EW194" s="145"/>
      <c r="EX194" s="145"/>
      <c r="EY194" s="146"/>
      <c r="EZ194" s="146"/>
      <c r="FA194" s="146"/>
      <c r="FB194" s="146"/>
      <c r="FC194" s="123"/>
      <c r="FD194" s="123"/>
      <c r="FE194" s="123"/>
      <c r="FF194" s="123"/>
      <c r="FG194" s="123"/>
      <c r="FH194" s="123"/>
      <c r="FI194" s="123"/>
      <c r="FJ194" s="123"/>
      <c r="FK194" s="123"/>
      <c r="FX194" s="120"/>
      <c r="FY194" s="120"/>
    </row>
    <row r="195" spans="1:181" ht="17.25" hidden="1" customHeight="1">
      <c r="A195" s="95"/>
      <c r="B195" s="95"/>
      <c r="C195" s="95"/>
      <c r="D195" s="95"/>
      <c r="E195" s="95"/>
      <c r="F195" s="95"/>
      <c r="G195" s="95"/>
      <c r="H195" s="95"/>
      <c r="I195" s="95"/>
      <c r="J195" s="95"/>
      <c r="K195" s="95"/>
      <c r="L195" s="95"/>
      <c r="M195" s="95"/>
      <c r="N195" s="95"/>
      <c r="O195" s="95"/>
      <c r="P195" s="95"/>
      <c r="Q195" s="95"/>
      <c r="R195" s="95"/>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c r="CO195" s="123"/>
      <c r="CP195" s="123"/>
      <c r="CQ195" s="123"/>
      <c r="CR195" s="145"/>
      <c r="CS195" s="145"/>
      <c r="CT195" s="145"/>
      <c r="CU195" s="133"/>
      <c r="CV195" s="133">
        <f t="shared" ca="1" si="4"/>
        <v>34</v>
      </c>
      <c r="CW195" s="138">
        <v>35</v>
      </c>
      <c r="CX195" s="140" t="s">
        <v>139</v>
      </c>
      <c r="CY195" s="133"/>
      <c r="CZ195" s="133"/>
      <c r="DA195" s="133"/>
      <c r="DB195" s="145"/>
      <c r="DC195" s="145"/>
      <c r="DD195" s="145"/>
      <c r="DE195" s="145"/>
      <c r="DF195" s="145"/>
      <c r="DG195" s="133"/>
      <c r="DH195" s="133">
        <f t="shared" ca="1" si="13"/>
        <v>34</v>
      </c>
      <c r="DI195" s="174">
        <v>227</v>
      </c>
      <c r="DJ195" s="174" t="s">
        <v>453</v>
      </c>
      <c r="DK195" s="433" t="s">
        <v>716</v>
      </c>
      <c r="DL195" s="133"/>
      <c r="DM195" s="145"/>
      <c r="DN195" s="145"/>
      <c r="DO195" s="145"/>
      <c r="DP195" s="145"/>
      <c r="DQ195" s="145"/>
      <c r="DR195" s="145"/>
      <c r="DS195" s="145"/>
      <c r="DT195" s="145"/>
      <c r="DU195" s="145"/>
      <c r="DV195" s="145"/>
      <c r="DW195" s="145"/>
      <c r="DX195" s="145"/>
      <c r="DY195" s="145"/>
      <c r="DZ195" s="145"/>
      <c r="EA195" s="145"/>
      <c r="EB195" s="145"/>
      <c r="EC195" s="145"/>
      <c r="ED195" s="145"/>
      <c r="EE195" s="145"/>
      <c r="EF195" s="145"/>
      <c r="EG195" s="145"/>
      <c r="EH195" s="133"/>
      <c r="EI195" s="133"/>
      <c r="EJ195" s="133">
        <f t="shared" ca="1" si="9"/>
        <v>34</v>
      </c>
      <c r="EK195" s="138">
        <v>13114</v>
      </c>
      <c r="EL195" s="140" t="s">
        <v>109</v>
      </c>
      <c r="EM195" s="133"/>
      <c r="EN195" s="133">
        <f t="shared" ca="1" si="10"/>
        <v>34</v>
      </c>
      <c r="EO195" s="138">
        <v>33</v>
      </c>
      <c r="EP195" s="139" t="s">
        <v>287</v>
      </c>
      <c r="EQ195" s="133"/>
      <c r="ER195" s="133"/>
      <c r="ES195" s="133"/>
      <c r="ET195" s="145"/>
      <c r="EU195" s="145"/>
      <c r="EV195" s="145"/>
      <c r="EW195" s="145"/>
      <c r="EX195" s="145"/>
      <c r="EY195" s="146"/>
      <c r="EZ195" s="146"/>
      <c r="FA195" s="146"/>
      <c r="FB195" s="146"/>
      <c r="FC195" s="123"/>
      <c r="FD195" s="123"/>
      <c r="FE195" s="123"/>
      <c r="FF195" s="123"/>
      <c r="FG195" s="123"/>
      <c r="FH195" s="123"/>
      <c r="FI195" s="123"/>
      <c r="FJ195" s="123"/>
      <c r="FK195" s="123"/>
      <c r="FX195" s="120"/>
      <c r="FY195" s="120"/>
    </row>
    <row r="196" spans="1:181" ht="17.25" hidden="1" customHeight="1">
      <c r="A196" s="95"/>
      <c r="B196" s="95"/>
      <c r="C196" s="95"/>
      <c r="D196" s="95"/>
      <c r="E196" s="95"/>
      <c r="F196" s="95"/>
      <c r="G196" s="95"/>
      <c r="H196" s="95"/>
      <c r="I196" s="95"/>
      <c r="J196" s="95"/>
      <c r="K196" s="95"/>
      <c r="L196" s="95"/>
      <c r="M196" s="95"/>
      <c r="N196" s="95"/>
      <c r="O196" s="95"/>
      <c r="P196" s="95"/>
      <c r="Q196" s="95"/>
      <c r="R196" s="95"/>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45"/>
      <c r="CS196" s="145"/>
      <c r="CT196" s="145"/>
      <c r="CU196" s="133"/>
      <c r="CV196" s="133">
        <f t="shared" ca="1" si="4"/>
        <v>35</v>
      </c>
      <c r="CW196" s="138">
        <v>36</v>
      </c>
      <c r="CX196" s="140" t="s">
        <v>140</v>
      </c>
      <c r="CY196" s="133"/>
      <c r="CZ196" s="133"/>
      <c r="DA196" s="133"/>
      <c r="DB196" s="145"/>
      <c r="DC196" s="145"/>
      <c r="DD196" s="145"/>
      <c r="DE196" s="145"/>
      <c r="DF196" s="145"/>
      <c r="DG196" s="133"/>
      <c r="DH196" s="133">
        <f t="shared" ca="1" si="13"/>
        <v>35</v>
      </c>
      <c r="DI196" s="174">
        <v>230</v>
      </c>
      <c r="DJ196" s="174" t="s">
        <v>686</v>
      </c>
      <c r="DK196" s="433" t="s">
        <v>717</v>
      </c>
      <c r="DL196" s="133"/>
      <c r="DM196" s="145"/>
      <c r="DN196" s="145"/>
      <c r="DO196" s="145"/>
      <c r="DP196" s="145"/>
      <c r="DQ196" s="145"/>
      <c r="DR196" s="145"/>
      <c r="DS196" s="145"/>
      <c r="DT196" s="145"/>
      <c r="DU196" s="145"/>
      <c r="DV196" s="145"/>
      <c r="DW196" s="145"/>
      <c r="DX196" s="145"/>
      <c r="DY196" s="145"/>
      <c r="DZ196" s="145"/>
      <c r="EA196" s="145"/>
      <c r="EB196" s="145"/>
      <c r="EC196" s="145"/>
      <c r="ED196" s="145"/>
      <c r="EE196" s="145"/>
      <c r="EF196" s="145"/>
      <c r="EG196" s="145"/>
      <c r="EH196" s="133"/>
      <c r="EI196" s="133"/>
      <c r="EJ196" s="133">
        <f t="shared" ca="1" si="9"/>
        <v>35</v>
      </c>
      <c r="EK196" s="138">
        <v>13115</v>
      </c>
      <c r="EL196" s="140" t="s">
        <v>111</v>
      </c>
      <c r="EM196" s="133"/>
      <c r="EN196" s="133">
        <f t="shared" ca="1" si="10"/>
        <v>35</v>
      </c>
      <c r="EO196" s="138">
        <v>34</v>
      </c>
      <c r="EP196" s="139" t="s">
        <v>288</v>
      </c>
      <c r="EQ196" s="133"/>
      <c r="ER196" s="133"/>
      <c r="ES196" s="133"/>
      <c r="ET196" s="145"/>
      <c r="EU196" s="145"/>
      <c r="EV196" s="145"/>
      <c r="EW196" s="145"/>
      <c r="EX196" s="145"/>
      <c r="EY196" s="146"/>
      <c r="EZ196" s="146"/>
      <c r="FA196" s="146"/>
      <c r="FB196" s="146"/>
      <c r="FC196" s="123"/>
      <c r="FD196" s="123"/>
      <c r="FE196" s="123"/>
      <c r="FF196" s="123"/>
      <c r="FG196" s="123"/>
      <c r="FH196" s="123"/>
      <c r="FI196" s="123"/>
      <c r="FJ196" s="123"/>
      <c r="FK196" s="123"/>
      <c r="FL196" s="123"/>
      <c r="FM196" s="123"/>
      <c r="FN196" s="123"/>
      <c r="FO196" s="123"/>
      <c r="FP196" s="123"/>
      <c r="FQ196" s="123"/>
      <c r="FR196" s="123"/>
      <c r="FS196" s="123"/>
      <c r="FT196" s="123"/>
      <c r="FU196" s="123"/>
      <c r="FV196" s="123"/>
      <c r="FW196" s="123"/>
      <c r="FX196" s="120"/>
      <c r="FY196" s="120"/>
    </row>
    <row r="197" spans="1:181" ht="17.25" hidden="1" customHeight="1">
      <c r="A197" s="95"/>
      <c r="B197" s="95"/>
      <c r="C197" s="95"/>
      <c r="D197" s="95"/>
      <c r="E197" s="95"/>
      <c r="F197" s="95"/>
      <c r="G197" s="95"/>
      <c r="H197" s="95"/>
      <c r="I197" s="95"/>
      <c r="J197" s="95"/>
      <c r="K197" s="95"/>
      <c r="L197" s="95"/>
      <c r="M197" s="95"/>
      <c r="N197" s="95"/>
      <c r="O197" s="95"/>
      <c r="P197" s="95"/>
      <c r="Q197" s="95"/>
      <c r="R197" s="95"/>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c r="CO197" s="123"/>
      <c r="CP197" s="123"/>
      <c r="CQ197" s="123"/>
      <c r="CR197" s="145"/>
      <c r="CS197" s="145"/>
      <c r="CT197" s="145"/>
      <c r="CU197" s="133"/>
      <c r="CV197" s="133">
        <f t="shared" ca="1" si="4"/>
        <v>36</v>
      </c>
      <c r="CW197" s="138">
        <v>37</v>
      </c>
      <c r="CX197" s="140" t="s">
        <v>141</v>
      </c>
      <c r="CY197" s="133"/>
      <c r="CZ197" s="133"/>
      <c r="DA197" s="133"/>
      <c r="DB197" s="145"/>
      <c r="DC197" s="145"/>
      <c r="DD197" s="145"/>
      <c r="DE197" s="145"/>
      <c r="DF197" s="145"/>
      <c r="DG197" s="133"/>
      <c r="DH197" s="133">
        <f t="shared" ca="1" si="13"/>
        <v>36</v>
      </c>
      <c r="DI197" s="174">
        <v>231</v>
      </c>
      <c r="DJ197" s="174" t="s">
        <v>354</v>
      </c>
      <c r="DK197" s="433" t="s">
        <v>718</v>
      </c>
      <c r="DL197" s="133"/>
      <c r="DM197" s="145"/>
      <c r="DN197" s="145"/>
      <c r="DO197" s="145"/>
      <c r="DP197" s="145"/>
      <c r="DQ197" s="145"/>
      <c r="DR197" s="145"/>
      <c r="DS197" s="145"/>
      <c r="DT197" s="145"/>
      <c r="DU197" s="145"/>
      <c r="DV197" s="145"/>
      <c r="DW197" s="145"/>
      <c r="DX197" s="145"/>
      <c r="DY197" s="145"/>
      <c r="DZ197" s="145"/>
      <c r="EA197" s="145"/>
      <c r="EB197" s="145"/>
      <c r="EC197" s="145"/>
      <c r="ED197" s="145"/>
      <c r="EE197" s="145"/>
      <c r="EF197" s="145"/>
      <c r="EG197" s="145"/>
      <c r="EH197" s="133"/>
      <c r="EI197" s="133"/>
      <c r="EJ197" s="133">
        <f t="shared" ca="1" si="9"/>
        <v>36</v>
      </c>
      <c r="EK197" s="138">
        <v>13116</v>
      </c>
      <c r="EL197" s="140" t="s">
        <v>113</v>
      </c>
      <c r="EM197" s="133"/>
      <c r="EN197" s="133">
        <f t="shared" ca="1" si="10"/>
        <v>36</v>
      </c>
      <c r="EO197" s="138">
        <v>35</v>
      </c>
      <c r="EP197" s="139" t="s">
        <v>289</v>
      </c>
      <c r="EQ197" s="133"/>
      <c r="ER197" s="133"/>
      <c r="ES197" s="133"/>
      <c r="ET197" s="145"/>
      <c r="EU197" s="145"/>
      <c r="EV197" s="145"/>
      <c r="EW197" s="145"/>
      <c r="EX197" s="145"/>
      <c r="EY197" s="146"/>
      <c r="EZ197" s="146"/>
      <c r="FA197" s="146"/>
      <c r="FB197" s="146"/>
      <c r="FC197" s="123"/>
      <c r="FD197" s="123"/>
      <c r="FE197" s="123"/>
      <c r="FF197" s="123"/>
      <c r="FG197" s="123"/>
      <c r="FH197" s="123"/>
      <c r="FI197" s="123"/>
      <c r="FJ197" s="123"/>
      <c r="FK197" s="123"/>
      <c r="FL197" s="123"/>
      <c r="FM197" s="123"/>
      <c r="FN197" s="123"/>
      <c r="FO197" s="123"/>
      <c r="FP197" s="123"/>
      <c r="FQ197" s="123"/>
      <c r="FR197" s="123"/>
      <c r="FS197" s="123"/>
      <c r="FT197" s="123"/>
      <c r="FU197" s="123"/>
      <c r="FV197" s="123"/>
      <c r="FW197" s="123"/>
      <c r="FX197" s="120"/>
      <c r="FY197" s="120"/>
    </row>
    <row r="198" spans="1:181" ht="17.25" hidden="1" customHeight="1">
      <c r="A198" s="95"/>
      <c r="B198" s="95"/>
      <c r="C198" s="95"/>
      <c r="D198" s="95"/>
      <c r="E198" s="95"/>
      <c r="F198" s="95"/>
      <c r="G198" s="95"/>
      <c r="H198" s="95"/>
      <c r="I198" s="95"/>
      <c r="J198" s="95"/>
      <c r="K198" s="95"/>
      <c r="L198" s="95"/>
      <c r="M198" s="95"/>
      <c r="N198" s="95"/>
      <c r="O198" s="95"/>
      <c r="P198" s="95"/>
      <c r="Q198" s="95"/>
      <c r="R198" s="95"/>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3"/>
      <c r="CK198" s="123"/>
      <c r="CL198" s="123"/>
      <c r="CM198" s="123"/>
      <c r="CN198" s="123"/>
      <c r="CO198" s="123"/>
      <c r="CP198" s="123"/>
      <c r="CQ198" s="123"/>
      <c r="CR198" s="145"/>
      <c r="CS198" s="145"/>
      <c r="CT198" s="145"/>
      <c r="CU198" s="133"/>
      <c r="CV198" s="133">
        <f t="shared" ca="1" si="4"/>
        <v>37</v>
      </c>
      <c r="CW198" s="138">
        <v>38</v>
      </c>
      <c r="CX198" s="140" t="s">
        <v>142</v>
      </c>
      <c r="CY198" s="133"/>
      <c r="CZ198" s="133"/>
      <c r="DA198" s="133"/>
      <c r="DB198" s="145"/>
      <c r="DC198" s="145"/>
      <c r="DD198" s="145"/>
      <c r="DE198" s="145"/>
      <c r="DF198" s="145"/>
      <c r="DG198" s="133"/>
      <c r="DH198" s="133">
        <f t="shared" ca="1" si="13"/>
        <v>37</v>
      </c>
      <c r="DI198" s="174">
        <v>232</v>
      </c>
      <c r="DJ198" s="174" t="s">
        <v>498</v>
      </c>
      <c r="DK198" s="433" t="s">
        <v>719</v>
      </c>
      <c r="DL198" s="133"/>
      <c r="DM198" s="145"/>
      <c r="DN198" s="145"/>
      <c r="DO198" s="145"/>
      <c r="DP198" s="145"/>
      <c r="DQ198" s="145"/>
      <c r="DR198" s="145"/>
      <c r="DS198" s="145"/>
      <c r="DT198" s="145"/>
      <c r="DU198" s="145"/>
      <c r="DV198" s="145"/>
      <c r="DW198" s="145"/>
      <c r="DX198" s="145"/>
      <c r="DY198" s="145"/>
      <c r="DZ198" s="145"/>
      <c r="EA198" s="145"/>
      <c r="EB198" s="145"/>
      <c r="EC198" s="145"/>
      <c r="ED198" s="145"/>
      <c r="EE198" s="145"/>
      <c r="EF198" s="145"/>
      <c r="EG198" s="145"/>
      <c r="EH198" s="133"/>
      <c r="EI198" s="133"/>
      <c r="EJ198" s="133">
        <f t="shared" ca="1" si="9"/>
        <v>37</v>
      </c>
      <c r="EK198" s="138">
        <v>13117</v>
      </c>
      <c r="EL198" s="140" t="s">
        <v>115</v>
      </c>
      <c r="EM198" s="133"/>
      <c r="EN198" s="133">
        <f t="shared" ca="1" si="10"/>
        <v>37</v>
      </c>
      <c r="EO198" s="138">
        <v>36</v>
      </c>
      <c r="EP198" s="139" t="s">
        <v>290</v>
      </c>
      <c r="EQ198" s="133"/>
      <c r="ER198" s="133"/>
      <c r="ES198" s="133"/>
      <c r="ET198" s="145"/>
      <c r="EU198" s="145"/>
      <c r="EV198" s="145"/>
      <c r="EW198" s="145"/>
      <c r="EX198" s="145"/>
      <c r="EY198" s="146"/>
      <c r="EZ198" s="146"/>
      <c r="FA198" s="146"/>
      <c r="FB198" s="146"/>
      <c r="FC198" s="123"/>
      <c r="FD198" s="123"/>
      <c r="FE198" s="123"/>
      <c r="FF198" s="123"/>
      <c r="FG198" s="123"/>
      <c r="FH198" s="123"/>
      <c r="FI198" s="123"/>
      <c r="FJ198" s="123"/>
      <c r="FK198" s="123"/>
      <c r="FL198" s="123"/>
      <c r="FM198" s="123"/>
      <c r="FN198" s="123"/>
      <c r="FO198" s="123"/>
      <c r="FP198" s="123"/>
      <c r="FQ198" s="123"/>
      <c r="FR198" s="123"/>
      <c r="FS198" s="123"/>
      <c r="FT198" s="123"/>
      <c r="FU198" s="123"/>
      <c r="FV198" s="123"/>
      <c r="FW198" s="123"/>
      <c r="FX198" s="120"/>
      <c r="FY198" s="120"/>
    </row>
    <row r="199" spans="1:181" ht="17.25" hidden="1" customHeight="1">
      <c r="A199" s="95"/>
      <c r="B199" s="95"/>
      <c r="C199" s="95"/>
      <c r="D199" s="95"/>
      <c r="E199" s="95"/>
      <c r="F199" s="95"/>
      <c r="G199" s="95"/>
      <c r="H199" s="95"/>
      <c r="I199" s="95"/>
      <c r="J199" s="95"/>
      <c r="K199" s="95"/>
      <c r="L199" s="95"/>
      <c r="M199" s="95"/>
      <c r="N199" s="95"/>
      <c r="O199" s="95"/>
      <c r="P199" s="95"/>
      <c r="Q199" s="95"/>
      <c r="R199" s="95"/>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3"/>
      <c r="BR199" s="123"/>
      <c r="BS199" s="123"/>
      <c r="BT199" s="123"/>
      <c r="BU199" s="123"/>
      <c r="BV199" s="123"/>
      <c r="BW199" s="123"/>
      <c r="BX199" s="123"/>
      <c r="BY199" s="123"/>
      <c r="BZ199" s="123"/>
      <c r="CA199" s="123"/>
      <c r="CB199" s="123"/>
      <c r="CC199" s="123"/>
      <c r="CD199" s="123"/>
      <c r="CE199" s="123"/>
      <c r="CF199" s="123"/>
      <c r="CG199" s="123"/>
      <c r="CH199" s="123"/>
      <c r="CI199" s="123"/>
      <c r="CJ199" s="123"/>
      <c r="CK199" s="123"/>
      <c r="CL199" s="123"/>
      <c r="CM199" s="123"/>
      <c r="CN199" s="123"/>
      <c r="CO199" s="123"/>
      <c r="CP199" s="123"/>
      <c r="CQ199" s="123"/>
      <c r="CR199" s="145"/>
      <c r="CS199" s="145"/>
      <c r="CT199" s="145"/>
      <c r="CU199" s="133"/>
      <c r="CV199" s="133">
        <f t="shared" ca="1" si="4"/>
        <v>38</v>
      </c>
      <c r="CW199" s="138">
        <v>39</v>
      </c>
      <c r="CX199" s="140" t="s">
        <v>143</v>
      </c>
      <c r="CY199" s="133"/>
      <c r="CZ199" s="133"/>
      <c r="DA199" s="133"/>
      <c r="DB199" s="145"/>
      <c r="DC199" s="145"/>
      <c r="DD199" s="145"/>
      <c r="DE199" s="145"/>
      <c r="DF199" s="145"/>
      <c r="DG199" s="133"/>
      <c r="DH199" s="133">
        <f t="shared" ca="1" si="13"/>
        <v>38</v>
      </c>
      <c r="DI199" s="174">
        <v>235</v>
      </c>
      <c r="DJ199" s="174" t="s">
        <v>905</v>
      </c>
      <c r="DK199" s="433">
        <v>135</v>
      </c>
      <c r="DL199" s="133"/>
      <c r="DM199" s="145"/>
      <c r="DN199" s="145"/>
      <c r="DO199" s="145"/>
      <c r="DP199" s="145"/>
      <c r="DQ199" s="145"/>
      <c r="DR199" s="145"/>
      <c r="DS199" s="145"/>
      <c r="DT199" s="145"/>
      <c r="DU199" s="145"/>
      <c r="DV199" s="145"/>
      <c r="DW199" s="145"/>
      <c r="DX199" s="145"/>
      <c r="DY199" s="145"/>
      <c r="DZ199" s="145"/>
      <c r="EA199" s="145"/>
      <c r="EB199" s="145"/>
      <c r="EC199" s="145"/>
      <c r="ED199" s="145"/>
      <c r="EE199" s="145"/>
      <c r="EF199" s="145"/>
      <c r="EG199" s="145"/>
      <c r="EH199" s="133"/>
      <c r="EI199" s="133"/>
      <c r="EJ199" s="133">
        <f t="shared" ca="1" si="9"/>
        <v>38</v>
      </c>
      <c r="EK199" s="138">
        <v>13118</v>
      </c>
      <c r="EL199" s="140" t="s">
        <v>118</v>
      </c>
      <c r="EM199" s="133"/>
      <c r="EN199" s="133">
        <f t="shared" ca="1" si="10"/>
        <v>38</v>
      </c>
      <c r="EO199" s="138">
        <v>37</v>
      </c>
      <c r="EP199" s="139" t="s">
        <v>291</v>
      </c>
      <c r="EQ199" s="133"/>
      <c r="ER199" s="133"/>
      <c r="ES199" s="133"/>
      <c r="ET199" s="145"/>
      <c r="EU199" s="145"/>
      <c r="EV199" s="145"/>
      <c r="EW199" s="145"/>
      <c r="EX199" s="145"/>
      <c r="EY199" s="146"/>
      <c r="EZ199" s="146"/>
      <c r="FA199" s="146"/>
      <c r="FB199" s="146"/>
      <c r="FC199" s="123"/>
      <c r="FD199" s="123"/>
      <c r="FE199" s="123"/>
      <c r="FF199" s="123"/>
      <c r="FG199" s="123"/>
      <c r="FH199" s="123"/>
      <c r="FI199" s="123"/>
      <c r="FJ199" s="123"/>
      <c r="FK199" s="123"/>
      <c r="FL199" s="123"/>
      <c r="FM199" s="123"/>
      <c r="FN199" s="123"/>
      <c r="FO199" s="123"/>
      <c r="FP199" s="123"/>
      <c r="FQ199" s="123"/>
      <c r="FR199" s="123"/>
      <c r="FS199" s="123"/>
      <c r="FT199" s="123"/>
      <c r="FU199" s="123"/>
      <c r="FV199" s="123"/>
      <c r="FW199" s="123"/>
      <c r="FX199" s="120"/>
      <c r="FY199" s="120"/>
    </row>
    <row r="200" spans="1:181" ht="17.25" hidden="1" customHeight="1">
      <c r="A200" s="95"/>
      <c r="B200" s="95"/>
      <c r="C200" s="95"/>
      <c r="D200" s="95"/>
      <c r="E200" s="95"/>
      <c r="F200" s="95"/>
      <c r="G200" s="95"/>
      <c r="H200" s="95"/>
      <c r="I200" s="95"/>
      <c r="J200" s="95"/>
      <c r="K200" s="95"/>
      <c r="L200" s="95"/>
      <c r="M200" s="95"/>
      <c r="N200" s="95"/>
      <c r="O200" s="95"/>
      <c r="P200" s="95"/>
      <c r="Q200" s="95"/>
      <c r="R200" s="95"/>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45"/>
      <c r="CS200" s="145"/>
      <c r="CT200" s="145"/>
      <c r="CU200" s="133"/>
      <c r="CV200" s="133">
        <f t="shared" ca="1" si="4"/>
        <v>39</v>
      </c>
      <c r="CW200" s="138">
        <v>40</v>
      </c>
      <c r="CX200" s="140" t="s">
        <v>144</v>
      </c>
      <c r="CY200" s="133"/>
      <c r="CZ200" s="133"/>
      <c r="DA200" s="133"/>
      <c r="DB200" s="145"/>
      <c r="DC200" s="145"/>
      <c r="DD200" s="145"/>
      <c r="DE200" s="145"/>
      <c r="DF200" s="145"/>
      <c r="DG200" s="133"/>
      <c r="DH200" s="133">
        <f t="shared" ca="1" si="13"/>
        <v>39</v>
      </c>
      <c r="DI200" s="174">
        <v>290</v>
      </c>
      <c r="DJ200" s="174" t="s">
        <v>687</v>
      </c>
      <c r="DK200" s="433" t="s">
        <v>720</v>
      </c>
      <c r="DL200" s="133"/>
      <c r="DM200" s="145"/>
      <c r="DN200" s="145"/>
      <c r="DO200" s="145"/>
      <c r="DP200" s="145"/>
      <c r="DQ200" s="145"/>
      <c r="DR200" s="145"/>
      <c r="DS200" s="145"/>
      <c r="DT200" s="145"/>
      <c r="DU200" s="145"/>
      <c r="DV200" s="145"/>
      <c r="DW200" s="145"/>
      <c r="DX200" s="145"/>
      <c r="DY200" s="145"/>
      <c r="DZ200" s="145"/>
      <c r="EA200" s="145"/>
      <c r="EB200" s="145"/>
      <c r="EC200" s="145"/>
      <c r="ED200" s="145"/>
      <c r="EE200" s="145"/>
      <c r="EF200" s="145"/>
      <c r="EG200" s="145"/>
      <c r="EH200" s="133"/>
      <c r="EI200" s="133"/>
      <c r="EJ200" s="133">
        <f t="shared" ca="1" si="9"/>
        <v>39</v>
      </c>
      <c r="EK200" s="138">
        <v>13119</v>
      </c>
      <c r="EL200" s="140" t="s">
        <v>120</v>
      </c>
      <c r="EM200" s="133"/>
      <c r="EN200" s="133">
        <f t="shared" ca="1" si="10"/>
        <v>39</v>
      </c>
      <c r="EO200" s="138">
        <v>38</v>
      </c>
      <c r="EP200" s="139" t="s">
        <v>292</v>
      </c>
      <c r="EQ200" s="133"/>
      <c r="ER200" s="133"/>
      <c r="ES200" s="133"/>
      <c r="ET200" s="145"/>
      <c r="EU200" s="145"/>
      <c r="EV200" s="145"/>
      <c r="EW200" s="145"/>
      <c r="EX200" s="145"/>
      <c r="EY200" s="146"/>
      <c r="EZ200" s="146"/>
      <c r="FA200" s="146"/>
      <c r="FB200" s="146"/>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0"/>
      <c r="FY200" s="120"/>
    </row>
    <row r="201" spans="1:181" ht="17.25" hidden="1" customHeight="1">
      <c r="A201" s="95"/>
      <c r="B201" s="95"/>
      <c r="C201" s="95"/>
      <c r="D201" s="95"/>
      <c r="E201" s="95"/>
      <c r="F201" s="95"/>
      <c r="G201" s="95"/>
      <c r="H201" s="95"/>
      <c r="I201" s="95"/>
      <c r="J201" s="95"/>
      <c r="K201" s="95"/>
      <c r="L201" s="95"/>
      <c r="M201" s="95"/>
      <c r="N201" s="95"/>
      <c r="O201" s="95"/>
      <c r="P201" s="95"/>
      <c r="Q201" s="95"/>
      <c r="R201" s="95"/>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45"/>
      <c r="CS201" s="145"/>
      <c r="CT201" s="145"/>
      <c r="CU201" s="133"/>
      <c r="CV201" s="133">
        <f t="shared" ca="1" si="4"/>
        <v>40</v>
      </c>
      <c r="CW201" s="138">
        <v>41</v>
      </c>
      <c r="CX201" s="140" t="s">
        <v>145</v>
      </c>
      <c r="CY201" s="133"/>
      <c r="CZ201" s="133"/>
      <c r="DA201" s="133"/>
      <c r="DB201" s="145"/>
      <c r="DC201" s="145"/>
      <c r="DD201" s="145"/>
      <c r="DE201" s="145"/>
      <c r="DF201" s="145"/>
      <c r="DG201" s="133"/>
      <c r="DH201" s="133">
        <f t="shared" ca="1" si="13"/>
        <v>40</v>
      </c>
      <c r="DI201" s="174">
        <v>401</v>
      </c>
      <c r="DJ201" s="174" t="s">
        <v>688</v>
      </c>
      <c r="DK201" s="433" t="s">
        <v>721</v>
      </c>
      <c r="DL201" s="133"/>
      <c r="DM201" s="145"/>
      <c r="DN201" s="145"/>
      <c r="DO201" s="145"/>
      <c r="DP201" s="145"/>
      <c r="DQ201" s="145"/>
      <c r="DR201" s="145"/>
      <c r="DS201" s="145"/>
      <c r="DT201" s="145"/>
      <c r="DU201" s="145"/>
      <c r="DV201" s="145"/>
      <c r="DW201" s="145"/>
      <c r="DX201" s="145"/>
      <c r="DY201" s="145"/>
      <c r="DZ201" s="145"/>
      <c r="EA201" s="145"/>
      <c r="EB201" s="145"/>
      <c r="EC201" s="145"/>
      <c r="ED201" s="145"/>
      <c r="EE201" s="145"/>
      <c r="EF201" s="145"/>
      <c r="EG201" s="145"/>
      <c r="EH201" s="133"/>
      <c r="EI201" s="133"/>
      <c r="EJ201" s="133">
        <f t="shared" ca="1" si="9"/>
        <v>40</v>
      </c>
      <c r="EK201" s="138">
        <v>13120</v>
      </c>
      <c r="EL201" s="140" t="s">
        <v>122</v>
      </c>
      <c r="EM201" s="133"/>
      <c r="EN201" s="133">
        <f t="shared" ca="1" si="10"/>
        <v>40</v>
      </c>
      <c r="EO201" s="138">
        <v>39</v>
      </c>
      <c r="EP201" s="139" t="s">
        <v>293</v>
      </c>
      <c r="EQ201" s="133"/>
      <c r="ER201" s="133"/>
      <c r="ES201" s="133"/>
      <c r="ET201" s="145"/>
      <c r="EU201" s="145"/>
      <c r="EV201" s="145"/>
      <c r="EW201" s="145"/>
      <c r="EX201" s="145"/>
      <c r="EY201" s="146"/>
      <c r="EZ201" s="146"/>
      <c r="FA201" s="146"/>
      <c r="FB201" s="146"/>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0"/>
      <c r="FY201" s="120"/>
    </row>
    <row r="202" spans="1:181" ht="17.25" hidden="1" customHeight="1">
      <c r="A202" s="95"/>
      <c r="B202" s="95"/>
      <c r="C202" s="95"/>
      <c r="D202" s="95"/>
      <c r="E202" s="95"/>
      <c r="F202" s="95"/>
      <c r="G202" s="95"/>
      <c r="H202" s="95"/>
      <c r="I202" s="95"/>
      <c r="J202" s="95"/>
      <c r="K202" s="95"/>
      <c r="L202" s="95"/>
      <c r="M202" s="95"/>
      <c r="N202" s="95"/>
      <c r="O202" s="95"/>
      <c r="P202" s="95"/>
      <c r="Q202" s="95"/>
      <c r="R202" s="95"/>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45"/>
      <c r="CS202" s="145"/>
      <c r="CT202" s="145"/>
      <c r="CU202" s="133"/>
      <c r="CV202" s="133">
        <f t="shared" ca="1" si="4"/>
        <v>41</v>
      </c>
      <c r="CW202" s="138">
        <v>42</v>
      </c>
      <c r="CX202" s="140" t="s">
        <v>146</v>
      </c>
      <c r="CY202" s="133"/>
      <c r="CZ202" s="133"/>
      <c r="DA202" s="133"/>
      <c r="DB202" s="145"/>
      <c r="DC202" s="145"/>
      <c r="DD202" s="145"/>
      <c r="DE202" s="145"/>
      <c r="DF202" s="145"/>
      <c r="DG202" s="133"/>
      <c r="DH202" s="133"/>
      <c r="DI202" s="133"/>
      <c r="DJ202" s="133"/>
      <c r="DK202" s="133"/>
      <c r="DL202" s="133"/>
      <c r="DM202" s="145"/>
      <c r="DN202" s="145"/>
      <c r="DO202" s="145"/>
      <c r="DP202" s="145"/>
      <c r="DQ202" s="145"/>
      <c r="DR202" s="145"/>
      <c r="DS202" s="145"/>
      <c r="DT202" s="145"/>
      <c r="DU202" s="145"/>
      <c r="DV202" s="145"/>
      <c r="DW202" s="145"/>
      <c r="DX202" s="145"/>
      <c r="DY202" s="145"/>
      <c r="DZ202" s="145"/>
      <c r="EA202" s="145"/>
      <c r="EB202" s="145"/>
      <c r="EC202" s="145"/>
      <c r="ED202" s="145"/>
      <c r="EE202" s="145"/>
      <c r="EF202" s="145"/>
      <c r="EG202" s="145"/>
      <c r="EH202" s="133"/>
      <c r="EI202" s="133"/>
      <c r="EJ202" s="133">
        <f t="shared" ca="1" si="9"/>
        <v>41</v>
      </c>
      <c r="EK202" s="138">
        <v>13121</v>
      </c>
      <c r="EL202" s="140" t="s">
        <v>124</v>
      </c>
      <c r="EM202" s="133"/>
      <c r="EN202" s="133">
        <f t="shared" ca="1" si="10"/>
        <v>41</v>
      </c>
      <c r="EO202" s="138">
        <v>40</v>
      </c>
      <c r="EP202" s="139" t="s">
        <v>294</v>
      </c>
      <c r="EQ202" s="133"/>
      <c r="ER202" s="133"/>
      <c r="ES202" s="133"/>
      <c r="ET202" s="145"/>
      <c r="EU202" s="145"/>
      <c r="EV202" s="145"/>
      <c r="EW202" s="145"/>
      <c r="EX202" s="145"/>
      <c r="EY202" s="146"/>
      <c r="EZ202" s="146"/>
      <c r="FA202" s="146"/>
      <c r="FB202" s="146"/>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0"/>
      <c r="FY202" s="120"/>
    </row>
    <row r="203" spans="1:181" ht="17.25" hidden="1" customHeight="1">
      <c r="A203" s="95"/>
      <c r="B203" s="95"/>
      <c r="C203" s="95"/>
      <c r="D203" s="95"/>
      <c r="E203" s="95"/>
      <c r="F203" s="95"/>
      <c r="G203" s="95"/>
      <c r="H203" s="95"/>
      <c r="I203" s="95"/>
      <c r="J203" s="95"/>
      <c r="K203" s="95"/>
      <c r="L203" s="95"/>
      <c r="M203" s="95"/>
      <c r="N203" s="95"/>
      <c r="O203" s="95"/>
      <c r="P203" s="95"/>
      <c r="Q203" s="95"/>
      <c r="R203" s="95"/>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45"/>
      <c r="CS203" s="145"/>
      <c r="CT203" s="145"/>
      <c r="CU203" s="133"/>
      <c r="CV203" s="133">
        <f t="shared" ca="1" si="4"/>
        <v>42</v>
      </c>
      <c r="CW203" s="138">
        <v>43</v>
      </c>
      <c r="CX203" s="140" t="s">
        <v>147</v>
      </c>
      <c r="CY203" s="133"/>
      <c r="CZ203" s="133"/>
      <c r="DA203" s="133"/>
      <c r="DB203" s="145"/>
      <c r="DC203" s="145"/>
      <c r="DD203" s="145"/>
      <c r="DE203" s="145"/>
      <c r="DF203" s="145"/>
      <c r="DG203" s="133"/>
      <c r="DH203" s="133"/>
      <c r="DI203" s="133"/>
      <c r="DJ203" s="133"/>
      <c r="DK203" s="133"/>
      <c r="DL203" s="133"/>
      <c r="DM203" s="145"/>
      <c r="DN203" s="145"/>
      <c r="DO203" s="145"/>
      <c r="DP203" s="145"/>
      <c r="DQ203" s="145"/>
      <c r="DR203" s="145"/>
      <c r="DS203" s="145"/>
      <c r="DT203" s="145"/>
      <c r="DU203" s="145"/>
      <c r="DV203" s="145"/>
      <c r="DW203" s="145"/>
      <c r="DX203" s="145"/>
      <c r="DY203" s="145"/>
      <c r="DZ203" s="145"/>
      <c r="EA203" s="145"/>
      <c r="EB203" s="145"/>
      <c r="EC203" s="145"/>
      <c r="ED203" s="145"/>
      <c r="EE203" s="145"/>
      <c r="EF203" s="145"/>
      <c r="EG203" s="145"/>
      <c r="EH203" s="133"/>
      <c r="EI203" s="133"/>
      <c r="EJ203" s="133">
        <f t="shared" ca="1" si="9"/>
        <v>42</v>
      </c>
      <c r="EK203" s="138">
        <v>13122</v>
      </c>
      <c r="EL203" s="140" t="s">
        <v>125</v>
      </c>
      <c r="EM203" s="133"/>
      <c r="EN203" s="133">
        <f t="shared" ca="1" si="10"/>
        <v>42</v>
      </c>
      <c r="EO203" s="138">
        <v>41</v>
      </c>
      <c r="EP203" s="139" t="s">
        <v>303</v>
      </c>
      <c r="EQ203" s="133"/>
      <c r="ER203" s="133"/>
      <c r="ES203" s="133"/>
      <c r="ET203" s="145"/>
      <c r="EU203" s="145"/>
      <c r="EV203" s="145"/>
      <c r="EW203" s="145"/>
      <c r="EX203" s="145"/>
      <c r="EY203" s="146"/>
      <c r="EZ203" s="146"/>
      <c r="FA203" s="146"/>
      <c r="FB203" s="146"/>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0"/>
      <c r="FY203" s="120"/>
    </row>
    <row r="204" spans="1:181" ht="17.25" hidden="1" customHeight="1">
      <c r="A204" s="95"/>
      <c r="B204" s="95"/>
      <c r="C204" s="95"/>
      <c r="D204" s="95"/>
      <c r="E204" s="95"/>
      <c r="F204" s="95"/>
      <c r="G204" s="95"/>
      <c r="H204" s="95"/>
      <c r="I204" s="95"/>
      <c r="J204" s="95"/>
      <c r="K204" s="95"/>
      <c r="L204" s="95"/>
      <c r="M204" s="95"/>
      <c r="N204" s="95"/>
      <c r="O204" s="95"/>
      <c r="P204" s="95"/>
      <c r="Q204" s="95"/>
      <c r="R204" s="95"/>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45"/>
      <c r="CS204" s="145"/>
      <c r="CT204" s="145"/>
      <c r="CU204" s="133"/>
      <c r="CV204" s="133">
        <f t="shared" ca="1" si="4"/>
        <v>43</v>
      </c>
      <c r="CW204" s="138">
        <v>44</v>
      </c>
      <c r="CX204" s="140" t="s">
        <v>148</v>
      </c>
      <c r="CY204" s="133"/>
      <c r="CZ204" s="133"/>
      <c r="DA204" s="133"/>
      <c r="DB204" s="145"/>
      <c r="DC204" s="145"/>
      <c r="DD204" s="145"/>
      <c r="DE204" s="145"/>
      <c r="DF204" s="145"/>
      <c r="DG204" s="133"/>
      <c r="DH204" s="133"/>
      <c r="DI204" s="133"/>
      <c r="DJ204" s="133"/>
      <c r="DK204" s="133"/>
      <c r="DL204" s="133"/>
      <c r="DM204" s="145"/>
      <c r="DN204" s="145"/>
      <c r="DO204" s="145"/>
      <c r="DP204" s="145"/>
      <c r="DQ204" s="145"/>
      <c r="DR204" s="145"/>
      <c r="DS204" s="145"/>
      <c r="DT204" s="145"/>
      <c r="DU204" s="145"/>
      <c r="DV204" s="145"/>
      <c r="DW204" s="145"/>
      <c r="DX204" s="145"/>
      <c r="DY204" s="145"/>
      <c r="DZ204" s="145"/>
      <c r="EA204" s="145"/>
      <c r="EB204" s="145"/>
      <c r="EC204" s="145"/>
      <c r="ED204" s="145"/>
      <c r="EE204" s="145"/>
      <c r="EF204" s="145"/>
      <c r="EG204" s="145"/>
      <c r="EH204" s="133"/>
      <c r="EI204" s="133"/>
      <c r="EJ204" s="133">
        <f t="shared" ca="1" si="9"/>
        <v>43</v>
      </c>
      <c r="EK204" s="138">
        <v>13123</v>
      </c>
      <c r="EL204" s="140" t="s">
        <v>126</v>
      </c>
      <c r="EM204" s="133"/>
      <c r="EN204" s="133">
        <f t="shared" ca="1" si="10"/>
        <v>43</v>
      </c>
      <c r="EO204" s="138">
        <v>42</v>
      </c>
      <c r="EP204" s="139" t="s">
        <v>295</v>
      </c>
      <c r="EQ204" s="133"/>
      <c r="ER204" s="133"/>
      <c r="ES204" s="133"/>
      <c r="ET204" s="145"/>
      <c r="EU204" s="145"/>
      <c r="EV204" s="145"/>
      <c r="EW204" s="145"/>
      <c r="EX204" s="145"/>
      <c r="EY204" s="146"/>
      <c r="EZ204" s="146"/>
      <c r="FA204" s="146"/>
      <c r="FB204" s="146"/>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0"/>
      <c r="FY204" s="120"/>
    </row>
    <row r="205" spans="1:181" ht="17.25" hidden="1" customHeight="1">
      <c r="A205" s="95"/>
      <c r="B205" s="95"/>
      <c r="C205" s="95"/>
      <c r="D205" s="95"/>
      <c r="E205" s="95"/>
      <c r="F205" s="95"/>
      <c r="G205" s="95"/>
      <c r="H205" s="95"/>
      <c r="I205" s="95"/>
      <c r="J205" s="95"/>
      <c r="K205" s="95"/>
      <c r="L205" s="95"/>
      <c r="M205" s="95"/>
      <c r="N205" s="95"/>
      <c r="O205" s="95"/>
      <c r="P205" s="95"/>
      <c r="Q205" s="95"/>
      <c r="R205" s="95"/>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45"/>
      <c r="CS205" s="145"/>
      <c r="CT205" s="145"/>
      <c r="CU205" s="133"/>
      <c r="CV205" s="133">
        <f t="shared" ca="1" si="4"/>
        <v>44</v>
      </c>
      <c r="CW205" s="138">
        <v>45</v>
      </c>
      <c r="CX205" s="140" t="s">
        <v>149</v>
      </c>
      <c r="CY205" s="133"/>
      <c r="CZ205" s="133"/>
      <c r="DA205" s="133"/>
      <c r="DB205" s="145"/>
      <c r="DC205" s="145"/>
      <c r="DD205" s="145"/>
      <c r="DE205" s="145"/>
      <c r="DF205" s="145"/>
      <c r="DG205" s="133"/>
      <c r="DH205" s="133"/>
      <c r="DI205" s="133"/>
      <c r="DJ205" s="133"/>
      <c r="DK205" s="133"/>
      <c r="DL205" s="133"/>
      <c r="DM205" s="145"/>
      <c r="DN205" s="145"/>
      <c r="DO205" s="145"/>
      <c r="DP205" s="145"/>
      <c r="DQ205" s="145"/>
      <c r="DR205" s="145"/>
      <c r="DS205" s="145"/>
      <c r="DT205" s="145"/>
      <c r="DU205" s="145"/>
      <c r="DV205" s="145"/>
      <c r="DW205" s="145"/>
      <c r="DX205" s="145"/>
      <c r="DY205" s="145"/>
      <c r="DZ205" s="145"/>
      <c r="EA205" s="145"/>
      <c r="EB205" s="145"/>
      <c r="EC205" s="145"/>
      <c r="ED205" s="145"/>
      <c r="EE205" s="145"/>
      <c r="EF205" s="145"/>
      <c r="EG205" s="145"/>
      <c r="EH205" s="133"/>
      <c r="EI205" s="133"/>
      <c r="EJ205" s="133">
        <f t="shared" ca="1" si="9"/>
        <v>44</v>
      </c>
      <c r="EK205" s="138">
        <v>13201</v>
      </c>
      <c r="EL205" s="140" t="s">
        <v>128</v>
      </c>
      <c r="EM205" s="133"/>
      <c r="EN205" s="133">
        <f t="shared" ca="1" si="10"/>
        <v>44</v>
      </c>
      <c r="EO205" s="138">
        <v>43</v>
      </c>
      <c r="EP205" s="139" t="s">
        <v>296</v>
      </c>
      <c r="EQ205" s="133"/>
      <c r="ER205" s="133"/>
      <c r="ES205" s="133"/>
      <c r="ET205" s="145"/>
      <c r="EU205" s="145"/>
      <c r="EV205" s="145"/>
      <c r="EW205" s="145"/>
      <c r="EX205" s="145"/>
      <c r="EY205" s="146"/>
      <c r="EZ205" s="146"/>
      <c r="FA205" s="146"/>
      <c r="FB205" s="146"/>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0"/>
      <c r="FY205" s="120"/>
    </row>
    <row r="206" spans="1:181" ht="17.25" hidden="1" customHeight="1">
      <c r="A206" s="95"/>
      <c r="B206" s="95"/>
      <c r="C206" s="95"/>
      <c r="D206" s="95"/>
      <c r="E206" s="95"/>
      <c r="F206" s="95"/>
      <c r="G206" s="95"/>
      <c r="H206" s="95"/>
      <c r="I206" s="95"/>
      <c r="J206" s="95"/>
      <c r="K206" s="95"/>
      <c r="L206" s="95"/>
      <c r="M206" s="95"/>
      <c r="N206" s="95"/>
      <c r="O206" s="95"/>
      <c r="P206" s="95"/>
      <c r="Q206" s="95"/>
      <c r="R206" s="95"/>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45"/>
      <c r="CS206" s="145"/>
      <c r="CT206" s="145"/>
      <c r="CU206" s="133"/>
      <c r="CV206" s="133">
        <f t="shared" ca="1" si="4"/>
        <v>45</v>
      </c>
      <c r="CW206" s="138">
        <v>46</v>
      </c>
      <c r="CX206" s="140" t="s">
        <v>150</v>
      </c>
      <c r="CY206" s="133"/>
      <c r="CZ206" s="133"/>
      <c r="DA206" s="133"/>
      <c r="DB206" s="145"/>
      <c r="DC206" s="145"/>
      <c r="DD206" s="145"/>
      <c r="DE206" s="145"/>
      <c r="DF206" s="145"/>
      <c r="DG206" s="133"/>
      <c r="DH206" s="133"/>
      <c r="DI206" s="133"/>
      <c r="DJ206" s="133"/>
      <c r="DK206" s="133"/>
      <c r="DL206" s="133"/>
      <c r="DM206" s="145"/>
      <c r="DN206" s="145"/>
      <c r="DO206" s="145"/>
      <c r="DP206" s="145"/>
      <c r="DQ206" s="145"/>
      <c r="DR206" s="145"/>
      <c r="DS206" s="145"/>
      <c r="DT206" s="145"/>
      <c r="DU206" s="145"/>
      <c r="DV206" s="145"/>
      <c r="DW206" s="145"/>
      <c r="DX206" s="145"/>
      <c r="DY206" s="145"/>
      <c r="DZ206" s="145"/>
      <c r="EA206" s="145"/>
      <c r="EB206" s="145"/>
      <c r="EC206" s="145"/>
      <c r="ED206" s="145"/>
      <c r="EE206" s="145"/>
      <c r="EF206" s="145"/>
      <c r="EG206" s="145"/>
      <c r="EH206" s="133"/>
      <c r="EI206" s="133"/>
      <c r="EJ206" s="133">
        <f t="shared" ca="1" si="9"/>
        <v>45</v>
      </c>
      <c r="EK206" s="138">
        <v>13202</v>
      </c>
      <c r="EL206" s="140" t="s">
        <v>129</v>
      </c>
      <c r="EM206" s="133"/>
      <c r="EN206" s="133">
        <f t="shared" ca="1" si="10"/>
        <v>45</v>
      </c>
      <c r="EO206" s="138">
        <v>44</v>
      </c>
      <c r="EP206" s="139" t="s">
        <v>297</v>
      </c>
      <c r="EQ206" s="133"/>
      <c r="ER206" s="133"/>
      <c r="ES206" s="133"/>
      <c r="ET206" s="145"/>
      <c r="EU206" s="145"/>
      <c r="EV206" s="145"/>
      <c r="EW206" s="145"/>
      <c r="EX206" s="145"/>
      <c r="EY206" s="146"/>
      <c r="EZ206" s="146"/>
      <c r="FA206" s="146"/>
      <c r="FB206" s="146"/>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0"/>
      <c r="FY206" s="120"/>
    </row>
    <row r="207" spans="1:181" ht="17.25" hidden="1" customHeight="1">
      <c r="A207" s="95"/>
      <c r="B207" s="95"/>
      <c r="C207" s="95"/>
      <c r="D207" s="95"/>
      <c r="E207" s="95"/>
      <c r="F207" s="95"/>
      <c r="G207" s="95"/>
      <c r="H207" s="95"/>
      <c r="I207" s="95"/>
      <c r="J207" s="95"/>
      <c r="K207" s="95"/>
      <c r="L207" s="95"/>
      <c r="M207" s="95"/>
      <c r="N207" s="95"/>
      <c r="O207" s="95"/>
      <c r="P207" s="95"/>
      <c r="Q207" s="95"/>
      <c r="R207" s="95"/>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45"/>
      <c r="CS207" s="145"/>
      <c r="CT207" s="145"/>
      <c r="CU207" s="133"/>
      <c r="CV207" s="133">
        <f t="shared" ca="1" si="4"/>
        <v>46</v>
      </c>
      <c r="CW207" s="138">
        <v>47</v>
      </c>
      <c r="CX207" s="140" t="s">
        <v>151</v>
      </c>
      <c r="CY207" s="133"/>
      <c r="CZ207" s="133"/>
      <c r="DA207" s="133"/>
      <c r="DB207" s="145"/>
      <c r="DC207" s="145"/>
      <c r="DD207" s="145"/>
      <c r="DE207" s="145"/>
      <c r="DF207" s="145"/>
      <c r="DG207" s="145"/>
      <c r="DH207" s="145"/>
      <c r="DI207" s="146"/>
      <c r="DJ207" s="123"/>
      <c r="DK207" s="342"/>
      <c r="DL207" s="145"/>
      <c r="DM207" s="145"/>
      <c r="DN207" s="145"/>
      <c r="DO207" s="145"/>
      <c r="DP207" s="145"/>
      <c r="DQ207" s="145"/>
      <c r="DR207" s="145"/>
      <c r="DS207" s="145"/>
      <c r="DT207" s="145"/>
      <c r="DU207" s="145"/>
      <c r="DV207" s="145"/>
      <c r="DW207" s="145"/>
      <c r="DX207" s="145"/>
      <c r="DY207" s="145"/>
      <c r="DZ207" s="145"/>
      <c r="EA207" s="145"/>
      <c r="EB207" s="145"/>
      <c r="EC207" s="145"/>
      <c r="ED207" s="145"/>
      <c r="EE207" s="145"/>
      <c r="EF207" s="145"/>
      <c r="EG207" s="145"/>
      <c r="EH207" s="133"/>
      <c r="EI207" s="133"/>
      <c r="EJ207" s="133">
        <f t="shared" ca="1" si="9"/>
        <v>46</v>
      </c>
      <c r="EK207" s="138">
        <v>13203</v>
      </c>
      <c r="EL207" s="140" t="s">
        <v>130</v>
      </c>
      <c r="EM207" s="133"/>
      <c r="EN207" s="133">
        <f t="shared" ca="1" si="10"/>
        <v>46</v>
      </c>
      <c r="EO207" s="138">
        <v>45</v>
      </c>
      <c r="EP207" s="139" t="s">
        <v>304</v>
      </c>
      <c r="EQ207" s="133"/>
      <c r="ER207" s="133"/>
      <c r="ES207" s="133"/>
      <c r="ET207" s="145"/>
      <c r="EU207" s="145"/>
      <c r="EV207" s="145"/>
      <c r="EW207" s="145"/>
      <c r="EX207" s="145"/>
      <c r="EY207" s="146"/>
      <c r="EZ207" s="146"/>
      <c r="FA207" s="146"/>
      <c r="FB207" s="146"/>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0"/>
      <c r="FY207" s="120"/>
    </row>
    <row r="208" spans="1:181" ht="17.25" hidden="1" customHeight="1">
      <c r="A208" s="95"/>
      <c r="B208" s="95"/>
      <c r="C208" s="95"/>
      <c r="D208" s="95"/>
      <c r="E208" s="95"/>
      <c r="F208" s="95"/>
      <c r="G208" s="95"/>
      <c r="H208" s="95"/>
      <c r="I208" s="95"/>
      <c r="J208" s="95"/>
      <c r="K208" s="95"/>
      <c r="L208" s="95"/>
      <c r="M208" s="95"/>
      <c r="N208" s="95"/>
      <c r="O208" s="95"/>
      <c r="P208" s="95"/>
      <c r="Q208" s="95"/>
      <c r="R208" s="95"/>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45"/>
      <c r="CS208" s="145"/>
      <c r="CT208" s="145"/>
      <c r="CU208" s="133"/>
      <c r="CV208" s="133">
        <f t="shared" ca="1" si="4"/>
        <v>47</v>
      </c>
      <c r="CW208" s="138">
        <v>48</v>
      </c>
      <c r="CX208" s="140" t="s">
        <v>152</v>
      </c>
      <c r="CY208" s="133"/>
      <c r="CZ208" s="133"/>
      <c r="DA208" s="133"/>
      <c r="DB208" s="145"/>
      <c r="DC208" s="145"/>
      <c r="DD208" s="145"/>
      <c r="DE208" s="145"/>
      <c r="DF208" s="145"/>
      <c r="DG208" s="145"/>
      <c r="DH208" s="145"/>
      <c r="DI208" s="146"/>
      <c r="DJ208" s="123"/>
      <c r="DK208" s="342"/>
      <c r="DL208" s="145"/>
      <c r="DM208" s="145"/>
      <c r="DN208" s="145"/>
      <c r="DO208" s="145"/>
      <c r="DP208" s="145"/>
      <c r="DQ208" s="145"/>
      <c r="DR208" s="145"/>
      <c r="DS208" s="145"/>
      <c r="DT208" s="145"/>
      <c r="DU208" s="145"/>
      <c r="DV208" s="145"/>
      <c r="DW208" s="145"/>
      <c r="DX208" s="145"/>
      <c r="DY208" s="145"/>
      <c r="DZ208" s="145"/>
      <c r="EA208" s="145"/>
      <c r="EB208" s="145"/>
      <c r="EC208" s="145"/>
      <c r="ED208" s="145"/>
      <c r="EE208" s="145"/>
      <c r="EF208" s="145"/>
      <c r="EG208" s="145"/>
      <c r="EH208" s="133"/>
      <c r="EI208" s="133"/>
      <c r="EJ208" s="133">
        <f t="shared" ca="1" si="9"/>
        <v>47</v>
      </c>
      <c r="EK208" s="138">
        <v>13204</v>
      </c>
      <c r="EL208" s="140" t="s">
        <v>132</v>
      </c>
      <c r="EM208" s="133"/>
      <c r="EN208" s="133">
        <f t="shared" ca="1" si="10"/>
        <v>47</v>
      </c>
      <c r="EO208" s="138">
        <v>46</v>
      </c>
      <c r="EP208" s="139" t="s">
        <v>298</v>
      </c>
      <c r="EQ208" s="133"/>
      <c r="ER208" s="133"/>
      <c r="ES208" s="133"/>
      <c r="ET208" s="145"/>
      <c r="EU208" s="145"/>
      <c r="EV208" s="145"/>
      <c r="EW208" s="145"/>
      <c r="EX208" s="145"/>
      <c r="EY208" s="146"/>
      <c r="EZ208" s="146"/>
      <c r="FA208" s="146"/>
      <c r="FB208" s="146"/>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0"/>
      <c r="FY208" s="120"/>
    </row>
    <row r="209" spans="1:181" ht="17.25" hidden="1" customHeight="1">
      <c r="A209" s="95"/>
      <c r="B209" s="95"/>
      <c r="C209" s="95"/>
      <c r="D209" s="95"/>
      <c r="E209" s="95"/>
      <c r="F209" s="95"/>
      <c r="G209" s="95"/>
      <c r="H209" s="95"/>
      <c r="I209" s="95"/>
      <c r="J209" s="95"/>
      <c r="K209" s="95"/>
      <c r="L209" s="95"/>
      <c r="M209" s="95"/>
      <c r="N209" s="95"/>
      <c r="O209" s="95"/>
      <c r="P209" s="95"/>
      <c r="Q209" s="95"/>
      <c r="R209" s="95"/>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45"/>
      <c r="CS209" s="145"/>
      <c r="CT209" s="145"/>
      <c r="CU209" s="133"/>
      <c r="CV209" s="133">
        <f t="shared" ca="1" si="4"/>
        <v>48</v>
      </c>
      <c r="CW209" s="138">
        <v>49</v>
      </c>
      <c r="CX209" s="140" t="s">
        <v>153</v>
      </c>
      <c r="CY209" s="133"/>
      <c r="CZ209" s="133"/>
      <c r="DA209" s="133"/>
      <c r="DB209" s="145"/>
      <c r="DC209" s="145"/>
      <c r="DD209" s="145"/>
      <c r="DE209" s="145"/>
      <c r="DF209" s="145"/>
      <c r="DG209" s="145"/>
      <c r="DH209" s="145"/>
      <c r="DI209" s="146"/>
      <c r="DJ209" s="123"/>
      <c r="DK209" s="342"/>
      <c r="DL209" s="145"/>
      <c r="DM209" s="145"/>
      <c r="DN209" s="145"/>
      <c r="DO209" s="145"/>
      <c r="DP209" s="145"/>
      <c r="DQ209" s="145"/>
      <c r="DR209" s="145"/>
      <c r="DS209" s="145"/>
      <c r="DT209" s="145"/>
      <c r="DU209" s="145"/>
      <c r="DV209" s="145"/>
      <c r="DW209" s="145"/>
      <c r="DX209" s="145"/>
      <c r="DY209" s="145"/>
      <c r="DZ209" s="145"/>
      <c r="EA209" s="145"/>
      <c r="EB209" s="145"/>
      <c r="EC209" s="145"/>
      <c r="ED209" s="145"/>
      <c r="EE209" s="145"/>
      <c r="EF209" s="145"/>
      <c r="EG209" s="145"/>
      <c r="EH209" s="133"/>
      <c r="EI209" s="133"/>
      <c r="EJ209" s="133">
        <f t="shared" ca="1" si="9"/>
        <v>48</v>
      </c>
      <c r="EK209" s="138">
        <v>13205</v>
      </c>
      <c r="EL209" s="140" t="s">
        <v>133</v>
      </c>
      <c r="EM209" s="133"/>
      <c r="EN209" s="133">
        <f t="shared" ca="1" si="10"/>
        <v>48</v>
      </c>
      <c r="EO209" s="138">
        <v>47</v>
      </c>
      <c r="EP209" s="139" t="s">
        <v>299</v>
      </c>
      <c r="EQ209" s="133"/>
      <c r="ER209" s="133"/>
      <c r="ES209" s="133"/>
      <c r="ET209" s="145"/>
      <c r="EU209" s="145"/>
      <c r="EV209" s="145"/>
      <c r="EW209" s="145"/>
      <c r="EX209" s="145"/>
      <c r="EY209" s="146"/>
      <c r="EZ209" s="146"/>
      <c r="FA209" s="146"/>
      <c r="FB209" s="146"/>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0"/>
      <c r="FY209" s="120"/>
    </row>
    <row r="210" spans="1:181" ht="17.25" hidden="1" customHeight="1">
      <c r="A210" s="95"/>
      <c r="B210" s="95"/>
      <c r="C210" s="95"/>
      <c r="D210" s="95"/>
      <c r="E210" s="95"/>
      <c r="F210" s="95"/>
      <c r="G210" s="95"/>
      <c r="H210" s="95"/>
      <c r="I210" s="95"/>
      <c r="J210" s="95"/>
      <c r="K210" s="95"/>
      <c r="L210" s="95"/>
      <c r="M210" s="95"/>
      <c r="N210" s="95"/>
      <c r="O210" s="95"/>
      <c r="P210" s="95"/>
      <c r="Q210" s="95"/>
      <c r="R210" s="95"/>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45"/>
      <c r="CS210" s="145"/>
      <c r="CT210" s="145"/>
      <c r="CU210" s="133"/>
      <c r="CV210" s="133">
        <f t="shared" ca="1" si="4"/>
        <v>49</v>
      </c>
      <c r="CW210" s="138">
        <v>50</v>
      </c>
      <c r="CX210" s="140" t="s">
        <v>154</v>
      </c>
      <c r="CY210" s="133"/>
      <c r="CZ210" s="133"/>
      <c r="DA210" s="133"/>
      <c r="DB210" s="145"/>
      <c r="DC210" s="145"/>
      <c r="DD210" s="145"/>
      <c r="DE210" s="145"/>
      <c r="DF210" s="145"/>
      <c r="DG210" s="145"/>
      <c r="DH210" s="145"/>
      <c r="DI210" s="146"/>
      <c r="DJ210" s="123"/>
      <c r="DK210" s="342"/>
      <c r="DL210" s="145"/>
      <c r="DM210" s="145"/>
      <c r="DN210" s="145"/>
      <c r="DO210" s="145"/>
      <c r="DP210" s="145"/>
      <c r="DQ210" s="145"/>
      <c r="DR210" s="145"/>
      <c r="DS210" s="145"/>
      <c r="DT210" s="145"/>
      <c r="DU210" s="145"/>
      <c r="DV210" s="145"/>
      <c r="DW210" s="145"/>
      <c r="DX210" s="145"/>
      <c r="DY210" s="145"/>
      <c r="DZ210" s="145"/>
      <c r="EA210" s="145"/>
      <c r="EB210" s="145"/>
      <c r="EC210" s="145"/>
      <c r="ED210" s="145"/>
      <c r="EE210" s="145"/>
      <c r="EF210" s="145"/>
      <c r="EG210" s="145"/>
      <c r="EH210" s="133"/>
      <c r="EI210" s="133"/>
      <c r="EJ210" s="133">
        <f t="shared" ca="1" si="9"/>
        <v>49</v>
      </c>
      <c r="EK210" s="138">
        <v>13206</v>
      </c>
      <c r="EL210" s="140" t="s">
        <v>134</v>
      </c>
      <c r="EM210" s="133"/>
      <c r="EN210" s="133"/>
      <c r="EO210" s="133"/>
      <c r="EP210" s="133"/>
      <c r="EQ210" s="133"/>
      <c r="ER210" s="133"/>
      <c r="ES210" s="133"/>
      <c r="ET210" s="145"/>
      <c r="EU210" s="145"/>
      <c r="EV210" s="145"/>
      <c r="EW210" s="145"/>
      <c r="EX210" s="145"/>
      <c r="EY210" s="146"/>
      <c r="EZ210" s="146"/>
      <c r="FA210" s="146"/>
      <c r="FB210" s="146"/>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0"/>
      <c r="FY210" s="120"/>
    </row>
    <row r="211" spans="1:181" ht="17.25" hidden="1" customHeight="1">
      <c r="A211" s="95"/>
      <c r="B211" s="95"/>
      <c r="C211" s="95"/>
      <c r="D211" s="95"/>
      <c r="E211" s="95"/>
      <c r="F211" s="95"/>
      <c r="G211" s="95"/>
      <c r="H211" s="95"/>
      <c r="I211" s="95"/>
      <c r="J211" s="95"/>
      <c r="K211" s="95"/>
      <c r="L211" s="95"/>
      <c r="M211" s="95"/>
      <c r="N211" s="95"/>
      <c r="O211" s="95"/>
      <c r="P211" s="95"/>
      <c r="Q211" s="95"/>
      <c r="R211" s="95"/>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45"/>
      <c r="CS211" s="145"/>
      <c r="CT211" s="145"/>
      <c r="CU211" s="133"/>
      <c r="CV211" s="133">
        <f t="shared" ca="1" si="4"/>
        <v>50</v>
      </c>
      <c r="CW211" s="138">
        <v>51</v>
      </c>
      <c r="CX211" s="140" t="s">
        <v>334</v>
      </c>
      <c r="CY211" s="133"/>
      <c r="CZ211" s="133"/>
      <c r="DA211" s="133"/>
      <c r="DB211" s="145"/>
      <c r="DC211" s="145"/>
      <c r="DD211" s="145"/>
      <c r="DE211" s="145"/>
      <c r="DF211" s="145"/>
      <c r="DG211" s="145"/>
      <c r="DH211" s="145"/>
      <c r="DI211" s="146"/>
      <c r="DJ211" s="123"/>
      <c r="DK211" s="342"/>
      <c r="DL211" s="145"/>
      <c r="DM211" s="145"/>
      <c r="DN211" s="145"/>
      <c r="DO211" s="145"/>
      <c r="DP211" s="145"/>
      <c r="DQ211" s="145"/>
      <c r="DR211" s="145"/>
      <c r="DS211" s="145"/>
      <c r="DT211" s="145"/>
      <c r="DU211" s="145"/>
      <c r="DV211" s="145"/>
      <c r="DW211" s="145"/>
      <c r="DX211" s="145"/>
      <c r="DY211" s="145"/>
      <c r="DZ211" s="145"/>
      <c r="EA211" s="145"/>
      <c r="EB211" s="145"/>
      <c r="EC211" s="145"/>
      <c r="ED211" s="145"/>
      <c r="EE211" s="145"/>
      <c r="EF211" s="145"/>
      <c r="EG211" s="145"/>
      <c r="EH211" s="133"/>
      <c r="EI211" s="133"/>
      <c r="EJ211" s="133">
        <f t="shared" ca="1" si="9"/>
        <v>50</v>
      </c>
      <c r="EK211" s="138">
        <v>13207</v>
      </c>
      <c r="EL211" s="140" t="s">
        <v>135</v>
      </c>
      <c r="EM211" s="133"/>
      <c r="EN211" s="133"/>
      <c r="EO211" s="133"/>
      <c r="EP211" s="133"/>
      <c r="EQ211" s="133"/>
      <c r="ER211" s="133"/>
      <c r="ES211" s="133"/>
      <c r="ET211" s="145"/>
      <c r="EU211" s="145"/>
      <c r="EV211" s="145"/>
      <c r="EW211" s="145"/>
      <c r="EX211" s="145"/>
      <c r="EY211" s="146"/>
      <c r="EZ211" s="146"/>
      <c r="FA211" s="146"/>
      <c r="FB211" s="146"/>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0"/>
      <c r="FY211" s="120"/>
    </row>
    <row r="212" spans="1:181" ht="17.25" hidden="1" customHeight="1">
      <c r="A212" s="95"/>
      <c r="B212" s="95"/>
      <c r="C212" s="95"/>
      <c r="D212" s="95"/>
      <c r="E212" s="95"/>
      <c r="F212" s="95"/>
      <c r="G212" s="95"/>
      <c r="H212" s="95"/>
      <c r="I212" s="95"/>
      <c r="J212" s="95"/>
      <c r="K212" s="95"/>
      <c r="L212" s="95"/>
      <c r="M212" s="95"/>
      <c r="N212" s="95"/>
      <c r="O212" s="95"/>
      <c r="P212" s="95"/>
      <c r="Q212" s="95"/>
      <c r="R212" s="95"/>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45"/>
      <c r="CS212" s="145"/>
      <c r="CT212" s="145"/>
      <c r="CU212" s="133"/>
      <c r="CV212" s="133">
        <f t="shared" ca="1" si="4"/>
        <v>51</v>
      </c>
      <c r="CW212" s="138">
        <v>52</v>
      </c>
      <c r="CX212" s="140" t="s">
        <v>335</v>
      </c>
      <c r="CY212" s="133"/>
      <c r="CZ212" s="133"/>
      <c r="DA212" s="133"/>
      <c r="DB212" s="145"/>
      <c r="DC212" s="145"/>
      <c r="DD212" s="145"/>
      <c r="DE212" s="145"/>
      <c r="DF212" s="145"/>
      <c r="DG212" s="145"/>
      <c r="DH212" s="145"/>
      <c r="DI212" s="146"/>
      <c r="DJ212" s="123"/>
      <c r="DK212" s="342"/>
      <c r="DL212" s="145"/>
      <c r="DM212" s="145"/>
      <c r="DN212" s="145"/>
      <c r="DO212" s="145"/>
      <c r="DP212" s="145"/>
      <c r="DQ212" s="145"/>
      <c r="DR212" s="145"/>
      <c r="DS212" s="145"/>
      <c r="DT212" s="145"/>
      <c r="DU212" s="145"/>
      <c r="DV212" s="145"/>
      <c r="DW212" s="145"/>
      <c r="DX212" s="145"/>
      <c r="DY212" s="145"/>
      <c r="DZ212" s="145"/>
      <c r="EA212" s="145"/>
      <c r="EB212" s="145"/>
      <c r="EC212" s="145"/>
      <c r="ED212" s="145"/>
      <c r="EE212" s="145"/>
      <c r="EF212" s="145"/>
      <c r="EG212" s="145"/>
      <c r="EH212" s="133"/>
      <c r="EI212" s="133"/>
      <c r="EJ212" s="133">
        <f t="shared" ca="1" si="9"/>
        <v>51</v>
      </c>
      <c r="EK212" s="138">
        <v>13208</v>
      </c>
      <c r="EL212" s="140" t="s">
        <v>136</v>
      </c>
      <c r="EM212" s="133"/>
      <c r="EN212" s="133"/>
      <c r="EO212" s="133"/>
      <c r="EP212" s="133"/>
      <c r="EQ212" s="133"/>
      <c r="ER212" s="133"/>
      <c r="ES212" s="133"/>
      <c r="ET212" s="145"/>
      <c r="EU212" s="145"/>
      <c r="EV212" s="145"/>
      <c r="EW212" s="145"/>
      <c r="EX212" s="145"/>
      <c r="EY212" s="146"/>
      <c r="EZ212" s="146"/>
      <c r="FA212" s="146"/>
      <c r="FB212" s="146"/>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0"/>
      <c r="FY212" s="120"/>
    </row>
    <row r="213" spans="1:181" ht="17.25" hidden="1" customHeight="1">
      <c r="A213" s="95"/>
      <c r="B213" s="95"/>
      <c r="C213" s="95"/>
      <c r="D213" s="95"/>
      <c r="E213" s="95"/>
      <c r="F213" s="95"/>
      <c r="G213" s="95"/>
      <c r="H213" s="95"/>
      <c r="I213" s="95"/>
      <c r="J213" s="95"/>
      <c r="K213" s="95"/>
      <c r="L213" s="95"/>
      <c r="M213" s="95"/>
      <c r="N213" s="95"/>
      <c r="O213" s="95"/>
      <c r="P213" s="95"/>
      <c r="Q213" s="95"/>
      <c r="R213" s="95"/>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45"/>
      <c r="CS213" s="145"/>
      <c r="CT213" s="145"/>
      <c r="CU213" s="133"/>
      <c r="CV213" s="133">
        <f t="shared" ca="1" si="4"/>
        <v>52</v>
      </c>
      <c r="CW213" s="138">
        <v>53</v>
      </c>
      <c r="CX213" s="140" t="s">
        <v>336</v>
      </c>
      <c r="CY213" s="133"/>
      <c r="CZ213" s="133"/>
      <c r="DA213" s="133"/>
      <c r="DB213" s="145"/>
      <c r="DC213" s="145"/>
      <c r="DD213" s="145"/>
      <c r="DE213" s="145"/>
      <c r="DF213" s="145"/>
      <c r="DG213" s="145"/>
      <c r="DH213" s="145"/>
      <c r="DI213" s="146"/>
      <c r="DJ213" s="123"/>
      <c r="DK213" s="342"/>
      <c r="DL213" s="145"/>
      <c r="DM213" s="145"/>
      <c r="DN213" s="145"/>
      <c r="DO213" s="145"/>
      <c r="DP213" s="145"/>
      <c r="DQ213" s="145"/>
      <c r="DR213" s="145"/>
      <c r="DS213" s="145"/>
      <c r="DT213" s="145"/>
      <c r="DU213" s="145"/>
      <c r="DV213" s="145"/>
      <c r="DW213" s="145"/>
      <c r="DX213" s="145"/>
      <c r="DY213" s="145"/>
      <c r="DZ213" s="145"/>
      <c r="EA213" s="145"/>
      <c r="EB213" s="145"/>
      <c r="EC213" s="145"/>
      <c r="ED213" s="145"/>
      <c r="EE213" s="145"/>
      <c r="EF213" s="145"/>
      <c r="EG213" s="145"/>
      <c r="EH213" s="133"/>
      <c r="EI213" s="133"/>
      <c r="EJ213" s="133">
        <f t="shared" ca="1" si="9"/>
        <v>52</v>
      </c>
      <c r="EK213" s="138">
        <v>13209</v>
      </c>
      <c r="EL213" s="140" t="s">
        <v>137</v>
      </c>
      <c r="EM213" s="133"/>
      <c r="EN213" s="133"/>
      <c r="EO213" s="133"/>
      <c r="EP213" s="133"/>
      <c r="EQ213" s="133"/>
      <c r="ER213" s="133"/>
      <c r="ES213" s="133"/>
      <c r="ET213" s="145"/>
      <c r="EU213" s="145"/>
      <c r="EV213" s="145"/>
      <c r="EW213" s="145"/>
      <c r="EX213" s="145"/>
      <c r="EY213" s="146"/>
      <c r="EZ213" s="146"/>
      <c r="FA213" s="146"/>
      <c r="FB213" s="146"/>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0"/>
      <c r="FY213" s="120"/>
    </row>
    <row r="214" spans="1:181" ht="17.25" hidden="1" customHeight="1">
      <c r="A214" s="95"/>
      <c r="B214" s="95"/>
      <c r="C214" s="95"/>
      <c r="D214" s="95"/>
      <c r="E214" s="95"/>
      <c r="F214" s="95"/>
      <c r="G214" s="95"/>
      <c r="H214" s="95"/>
      <c r="I214" s="95"/>
      <c r="J214" s="95"/>
      <c r="K214" s="95"/>
      <c r="L214" s="95"/>
      <c r="M214" s="95"/>
      <c r="N214" s="95"/>
      <c r="O214" s="95"/>
      <c r="P214" s="95"/>
      <c r="Q214" s="95"/>
      <c r="R214" s="95"/>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45"/>
      <c r="CS214" s="145"/>
      <c r="CT214" s="145"/>
      <c r="CU214" s="133"/>
      <c r="CV214" s="133">
        <f t="shared" ca="1" si="4"/>
        <v>53</v>
      </c>
      <c r="CW214" s="138">
        <v>54</v>
      </c>
      <c r="CX214" s="140" t="s">
        <v>337</v>
      </c>
      <c r="CY214" s="133"/>
      <c r="CZ214" s="133"/>
      <c r="DA214" s="133"/>
      <c r="DB214" s="145"/>
      <c r="DC214" s="145"/>
      <c r="DD214" s="145"/>
      <c r="DE214" s="145"/>
      <c r="DF214" s="145"/>
      <c r="DG214" s="145"/>
      <c r="DH214" s="145"/>
      <c r="DI214" s="146"/>
      <c r="DJ214" s="123"/>
      <c r="DK214" s="342"/>
      <c r="DL214" s="145"/>
      <c r="DM214" s="145"/>
      <c r="DN214" s="145"/>
      <c r="DO214" s="145"/>
      <c r="DP214" s="145"/>
      <c r="DQ214" s="145"/>
      <c r="DR214" s="145"/>
      <c r="DS214" s="145"/>
      <c r="DT214" s="145"/>
      <c r="DU214" s="145"/>
      <c r="DV214" s="145"/>
      <c r="DW214" s="145"/>
      <c r="DX214" s="145"/>
      <c r="DY214" s="145"/>
      <c r="DZ214" s="145"/>
      <c r="EA214" s="145"/>
      <c r="EB214" s="145"/>
      <c r="EC214" s="145"/>
      <c r="ED214" s="145"/>
      <c r="EE214" s="145"/>
      <c r="EF214" s="145"/>
      <c r="EG214" s="145"/>
      <c r="EH214" s="133"/>
      <c r="EI214" s="133"/>
      <c r="EJ214" s="133">
        <f t="shared" ca="1" si="9"/>
        <v>53</v>
      </c>
      <c r="EK214" s="138">
        <v>13210</v>
      </c>
      <c r="EL214" s="140" t="s">
        <v>138</v>
      </c>
      <c r="EM214" s="133"/>
      <c r="EN214" s="133"/>
      <c r="EO214" s="133"/>
      <c r="EP214" s="133"/>
      <c r="EQ214" s="133"/>
      <c r="ER214" s="133"/>
      <c r="ES214" s="133"/>
      <c r="ET214" s="145"/>
      <c r="EU214" s="145"/>
      <c r="EV214" s="145"/>
      <c r="EW214" s="145"/>
      <c r="EX214" s="145"/>
      <c r="EY214" s="146"/>
      <c r="EZ214" s="146"/>
      <c r="FA214" s="146"/>
      <c r="FB214" s="146"/>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0"/>
      <c r="FY214" s="120"/>
    </row>
    <row r="215" spans="1:181" ht="17.25" hidden="1" customHeight="1">
      <c r="A215" s="95"/>
      <c r="B215" s="95"/>
      <c r="C215" s="95"/>
      <c r="D215" s="95"/>
      <c r="E215" s="95"/>
      <c r="F215" s="95"/>
      <c r="G215" s="95"/>
      <c r="H215" s="95"/>
      <c r="I215" s="95"/>
      <c r="J215" s="95"/>
      <c r="K215" s="95"/>
      <c r="L215" s="95"/>
      <c r="M215" s="95"/>
      <c r="N215" s="95"/>
      <c r="O215" s="95"/>
      <c r="P215" s="95"/>
      <c r="Q215" s="95"/>
      <c r="R215" s="95"/>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45"/>
      <c r="CS215" s="145"/>
      <c r="CT215" s="145"/>
      <c r="CU215" s="133"/>
      <c r="CV215" s="133">
        <f t="shared" ca="1" si="4"/>
        <v>54</v>
      </c>
      <c r="CW215" s="138">
        <v>100</v>
      </c>
      <c r="CX215" s="140" t="s">
        <v>155</v>
      </c>
      <c r="CY215" s="133"/>
      <c r="CZ215" s="133"/>
      <c r="DA215" s="133"/>
      <c r="DB215" s="145"/>
      <c r="DC215" s="145"/>
      <c r="DD215" s="145"/>
      <c r="DE215" s="145"/>
      <c r="DF215" s="145"/>
      <c r="DG215" s="145"/>
      <c r="DH215" s="145"/>
      <c r="DI215" s="146"/>
      <c r="DJ215" s="123"/>
      <c r="DK215" s="342"/>
      <c r="DL215" s="145"/>
      <c r="DM215" s="145"/>
      <c r="DN215" s="145"/>
      <c r="DO215" s="145"/>
      <c r="DP215" s="145"/>
      <c r="DQ215" s="145"/>
      <c r="DR215" s="145"/>
      <c r="DS215" s="145"/>
      <c r="DT215" s="145"/>
      <c r="DU215" s="145"/>
      <c r="DV215" s="145"/>
      <c r="DW215" s="145"/>
      <c r="DX215" s="145"/>
      <c r="DY215" s="145"/>
      <c r="DZ215" s="145"/>
      <c r="EA215" s="145"/>
      <c r="EB215" s="145"/>
      <c r="EC215" s="145"/>
      <c r="ED215" s="145"/>
      <c r="EE215" s="145"/>
      <c r="EF215" s="145"/>
      <c r="EG215" s="145"/>
      <c r="EH215" s="133"/>
      <c r="EI215" s="133"/>
      <c r="EJ215" s="133">
        <f t="shared" ca="1" si="9"/>
        <v>54</v>
      </c>
      <c r="EK215" s="138">
        <v>13211</v>
      </c>
      <c r="EL215" s="140" t="s">
        <v>139</v>
      </c>
      <c r="EM215" s="133"/>
      <c r="EN215" s="133"/>
      <c r="EO215" s="133"/>
      <c r="EP215" s="133"/>
      <c r="EQ215" s="133"/>
      <c r="ER215" s="133"/>
      <c r="ES215" s="133"/>
      <c r="ET215" s="145"/>
      <c r="EU215" s="145"/>
      <c r="EV215" s="145"/>
      <c r="EW215" s="145"/>
      <c r="EX215" s="145"/>
      <c r="EY215" s="146"/>
      <c r="EZ215" s="146"/>
      <c r="FA215" s="146"/>
      <c r="FB215" s="146"/>
      <c r="FC215" s="123"/>
      <c r="FD215" s="123"/>
      <c r="FE215" s="123"/>
      <c r="FF215" s="123"/>
      <c r="FG215" s="123"/>
      <c r="FH215" s="123"/>
      <c r="FI215" s="123"/>
      <c r="FJ215" s="123"/>
      <c r="FK215" s="123"/>
      <c r="FL215" s="123"/>
      <c r="FM215" s="123"/>
      <c r="FN215" s="123"/>
      <c r="FO215" s="123"/>
      <c r="FP215" s="123"/>
      <c r="FQ215" s="123"/>
      <c r="FR215" s="123"/>
      <c r="FS215" s="123"/>
      <c r="FT215" s="123"/>
      <c r="FU215" s="123"/>
      <c r="FV215" s="123"/>
      <c r="FW215" s="123"/>
      <c r="FX215" s="120"/>
      <c r="FY215" s="120"/>
    </row>
    <row r="216" spans="1:181" ht="17.25" hidden="1" customHeight="1">
      <c r="A216" s="95"/>
      <c r="B216" s="95"/>
      <c r="C216" s="95"/>
      <c r="D216" s="95"/>
      <c r="E216" s="95"/>
      <c r="F216" s="95"/>
      <c r="G216" s="95"/>
      <c r="H216" s="95"/>
      <c r="I216" s="95"/>
      <c r="J216" s="95"/>
      <c r="K216" s="95"/>
      <c r="L216" s="95"/>
      <c r="M216" s="95"/>
      <c r="N216" s="95"/>
      <c r="O216" s="95"/>
      <c r="P216" s="95"/>
      <c r="Q216" s="95"/>
      <c r="R216" s="95"/>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45"/>
      <c r="CS216" s="145"/>
      <c r="CT216" s="145"/>
      <c r="CU216" s="133"/>
      <c r="CV216" s="133">
        <f t="shared" ca="1" si="4"/>
        <v>55</v>
      </c>
      <c r="CW216" s="138">
        <v>103</v>
      </c>
      <c r="CX216" s="140" t="s">
        <v>156</v>
      </c>
      <c r="CY216" s="133"/>
      <c r="CZ216" s="133"/>
      <c r="DA216" s="133"/>
      <c r="DB216" s="145"/>
      <c r="DC216" s="145"/>
      <c r="DD216" s="145"/>
      <c r="DE216" s="145"/>
      <c r="DF216" s="145"/>
      <c r="DG216" s="145"/>
      <c r="DH216" s="145"/>
      <c r="DI216" s="146"/>
      <c r="DJ216" s="123"/>
      <c r="DK216" s="342"/>
      <c r="DL216" s="145"/>
      <c r="DM216" s="145"/>
      <c r="DN216" s="145"/>
      <c r="DO216" s="145"/>
      <c r="DP216" s="145"/>
      <c r="DQ216" s="145"/>
      <c r="DR216" s="145"/>
      <c r="DS216" s="145"/>
      <c r="DT216" s="145"/>
      <c r="DU216" s="145"/>
      <c r="DV216" s="145"/>
      <c r="DW216" s="145"/>
      <c r="DX216" s="145"/>
      <c r="DY216" s="145"/>
      <c r="DZ216" s="145"/>
      <c r="EA216" s="145"/>
      <c r="EB216" s="145"/>
      <c r="EC216" s="145"/>
      <c r="ED216" s="145"/>
      <c r="EE216" s="145"/>
      <c r="EF216" s="145"/>
      <c r="EG216" s="145"/>
      <c r="EH216" s="133"/>
      <c r="EI216" s="133"/>
      <c r="EJ216" s="133">
        <f t="shared" ca="1" si="9"/>
        <v>55</v>
      </c>
      <c r="EK216" s="138">
        <v>13212</v>
      </c>
      <c r="EL216" s="140" t="s">
        <v>140</v>
      </c>
      <c r="EM216" s="133"/>
      <c r="EN216" s="133"/>
      <c r="EO216" s="133"/>
      <c r="EP216" s="133"/>
      <c r="EQ216" s="133"/>
      <c r="ER216" s="133"/>
      <c r="ES216" s="133"/>
      <c r="ET216" s="145"/>
      <c r="EU216" s="145"/>
      <c r="EV216" s="145"/>
      <c r="EW216" s="145"/>
      <c r="EX216" s="145"/>
      <c r="EY216" s="146"/>
      <c r="EZ216" s="146"/>
      <c r="FA216" s="146"/>
      <c r="FB216" s="146"/>
      <c r="FC216" s="123"/>
      <c r="FD216" s="123"/>
      <c r="FE216" s="123"/>
      <c r="FF216" s="123"/>
      <c r="FG216" s="123"/>
      <c r="FH216" s="123"/>
      <c r="FI216" s="123"/>
      <c r="FJ216" s="123"/>
      <c r="FK216" s="123"/>
      <c r="FL216" s="123"/>
      <c r="FM216" s="123"/>
      <c r="FN216" s="123"/>
      <c r="FO216" s="123"/>
      <c r="FP216" s="123"/>
      <c r="FQ216" s="123"/>
      <c r="FR216" s="123"/>
      <c r="FS216" s="123"/>
      <c r="FT216" s="123"/>
      <c r="FU216" s="123"/>
      <c r="FV216" s="123"/>
      <c r="FW216" s="123"/>
      <c r="FX216" s="120"/>
      <c r="FY216" s="120"/>
    </row>
    <row r="217" spans="1:181" ht="17.25" hidden="1" customHeight="1">
      <c r="A217" s="95"/>
      <c r="B217" s="95"/>
      <c r="C217" s="95"/>
      <c r="D217" s="95"/>
      <c r="E217" s="95"/>
      <c r="F217" s="95"/>
      <c r="G217" s="95"/>
      <c r="H217" s="95"/>
      <c r="I217" s="95"/>
      <c r="J217" s="95"/>
      <c r="K217" s="95"/>
      <c r="L217" s="95"/>
      <c r="M217" s="95"/>
      <c r="N217" s="95"/>
      <c r="O217" s="95"/>
      <c r="P217" s="95"/>
      <c r="Q217" s="95"/>
      <c r="R217" s="95"/>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45"/>
      <c r="CS217" s="145"/>
      <c r="CT217" s="145"/>
      <c r="CU217" s="133"/>
      <c r="CV217" s="133">
        <f t="shared" ca="1" si="4"/>
        <v>56</v>
      </c>
      <c r="CW217" s="138">
        <v>104</v>
      </c>
      <c r="CX217" s="140" t="s">
        <v>157</v>
      </c>
      <c r="CY217" s="133"/>
      <c r="CZ217" s="133"/>
      <c r="DA217" s="133"/>
      <c r="DB217" s="145"/>
      <c r="DC217" s="145"/>
      <c r="DD217" s="145"/>
      <c r="DE217" s="145"/>
      <c r="DF217" s="145"/>
      <c r="DG217" s="145"/>
      <c r="DH217" s="145"/>
      <c r="DI217" s="146"/>
      <c r="DJ217" s="123"/>
      <c r="DK217" s="342"/>
      <c r="DL217" s="145"/>
      <c r="DM217" s="145"/>
      <c r="DN217" s="145"/>
      <c r="DO217" s="145"/>
      <c r="DP217" s="145"/>
      <c r="DQ217" s="145"/>
      <c r="DR217" s="145"/>
      <c r="DS217" s="145"/>
      <c r="DT217" s="145"/>
      <c r="DU217" s="145"/>
      <c r="DV217" s="145"/>
      <c r="DW217" s="145"/>
      <c r="DX217" s="145"/>
      <c r="DY217" s="145"/>
      <c r="DZ217" s="145"/>
      <c r="EA217" s="145"/>
      <c r="EB217" s="145"/>
      <c r="EC217" s="145"/>
      <c r="ED217" s="145"/>
      <c r="EE217" s="145"/>
      <c r="EF217" s="145"/>
      <c r="EG217" s="145"/>
      <c r="EH217" s="133"/>
      <c r="EI217" s="133"/>
      <c r="EJ217" s="133">
        <f t="shared" ca="1" si="9"/>
        <v>56</v>
      </c>
      <c r="EK217" s="138">
        <v>13213</v>
      </c>
      <c r="EL217" s="140" t="s">
        <v>141</v>
      </c>
      <c r="EM217" s="133"/>
      <c r="EN217" s="133"/>
      <c r="EO217" s="133"/>
      <c r="EP217" s="133"/>
      <c r="EQ217" s="133"/>
      <c r="ER217" s="133"/>
      <c r="ES217" s="133"/>
      <c r="ET217" s="145"/>
      <c r="EU217" s="145"/>
      <c r="EV217" s="145"/>
      <c r="EW217" s="145"/>
      <c r="EX217" s="145"/>
      <c r="EY217" s="146"/>
      <c r="EZ217" s="146"/>
      <c r="FA217" s="146"/>
      <c r="FB217" s="146"/>
      <c r="FC217" s="123"/>
      <c r="FD217" s="123"/>
      <c r="FE217" s="123"/>
      <c r="FF217" s="123"/>
      <c r="FG217" s="123"/>
      <c r="FH217" s="123"/>
      <c r="FI217" s="123"/>
      <c r="FJ217" s="123"/>
      <c r="FK217" s="123"/>
      <c r="FL217" s="123"/>
      <c r="FM217" s="123"/>
      <c r="FN217" s="123"/>
      <c r="FO217" s="123"/>
      <c r="FP217" s="123"/>
      <c r="FQ217" s="123"/>
      <c r="FR217" s="123"/>
      <c r="FS217" s="123"/>
      <c r="FT217" s="123"/>
      <c r="FU217" s="123"/>
      <c r="FV217" s="123"/>
      <c r="FW217" s="123"/>
      <c r="FX217" s="120"/>
      <c r="FY217" s="120"/>
    </row>
    <row r="218" spans="1:181" ht="17.25" hidden="1" customHeight="1">
      <c r="A218" s="95"/>
      <c r="B218" s="95"/>
      <c r="C218" s="95"/>
      <c r="D218" s="95"/>
      <c r="E218" s="95"/>
      <c r="F218" s="95"/>
      <c r="G218" s="95"/>
      <c r="H218" s="95"/>
      <c r="I218" s="95"/>
      <c r="J218" s="95"/>
      <c r="K218" s="95"/>
      <c r="L218" s="95"/>
      <c r="M218" s="95"/>
      <c r="N218" s="95"/>
      <c r="O218" s="95"/>
      <c r="P218" s="95"/>
      <c r="Q218" s="95"/>
      <c r="R218" s="95"/>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45"/>
      <c r="CS218" s="145"/>
      <c r="CT218" s="145"/>
      <c r="CU218" s="133"/>
      <c r="CV218" s="133">
        <f t="shared" ca="1" si="4"/>
        <v>57</v>
      </c>
      <c r="CW218" s="138">
        <v>105</v>
      </c>
      <c r="CX218" s="140" t="s">
        <v>158</v>
      </c>
      <c r="CY218" s="133"/>
      <c r="CZ218" s="133"/>
      <c r="DA218" s="133"/>
      <c r="DB218" s="145"/>
      <c r="DC218" s="145"/>
      <c r="DD218" s="145"/>
      <c r="DE218" s="145"/>
      <c r="DF218" s="145"/>
      <c r="DG218" s="145"/>
      <c r="DH218" s="145"/>
      <c r="DI218" s="146"/>
      <c r="DJ218" s="123"/>
      <c r="DK218" s="342"/>
      <c r="DL218" s="145"/>
      <c r="DM218" s="145"/>
      <c r="DN218" s="145"/>
      <c r="DO218" s="145"/>
      <c r="DP218" s="145"/>
      <c r="DQ218" s="145"/>
      <c r="DR218" s="145"/>
      <c r="DS218" s="145"/>
      <c r="DT218" s="145"/>
      <c r="DU218" s="145"/>
      <c r="DV218" s="145"/>
      <c r="DW218" s="145"/>
      <c r="DX218" s="145"/>
      <c r="DY218" s="145"/>
      <c r="DZ218" s="145"/>
      <c r="EA218" s="145"/>
      <c r="EB218" s="145"/>
      <c r="EC218" s="145"/>
      <c r="ED218" s="145"/>
      <c r="EE218" s="145"/>
      <c r="EF218" s="145"/>
      <c r="EG218" s="145"/>
      <c r="EH218" s="133"/>
      <c r="EI218" s="133"/>
      <c r="EJ218" s="133">
        <f t="shared" ca="1" si="9"/>
        <v>57</v>
      </c>
      <c r="EK218" s="138">
        <v>13214</v>
      </c>
      <c r="EL218" s="140" t="s">
        <v>142</v>
      </c>
      <c r="EM218" s="133"/>
      <c r="EN218" s="133"/>
      <c r="EO218" s="145"/>
      <c r="EP218" s="145"/>
      <c r="EQ218" s="145"/>
      <c r="ER218" s="145"/>
      <c r="ES218" s="145"/>
      <c r="ET218" s="145"/>
      <c r="EU218" s="145"/>
      <c r="EV218" s="145"/>
      <c r="EW218" s="145"/>
      <c r="EX218" s="145"/>
      <c r="EY218" s="146"/>
      <c r="EZ218" s="146"/>
      <c r="FA218" s="146"/>
      <c r="FB218" s="146"/>
      <c r="FC218" s="123"/>
      <c r="FD218" s="123"/>
      <c r="FE218" s="123"/>
      <c r="FF218" s="123"/>
      <c r="FG218" s="123"/>
      <c r="FH218" s="123"/>
      <c r="FI218" s="123"/>
      <c r="FJ218" s="123"/>
      <c r="FK218" s="123"/>
      <c r="FL218" s="123"/>
      <c r="FM218" s="123"/>
      <c r="FN218" s="123"/>
      <c r="FO218" s="123"/>
      <c r="FP218" s="123"/>
      <c r="FQ218" s="123"/>
      <c r="FR218" s="123"/>
      <c r="FS218" s="123"/>
      <c r="FT218" s="123"/>
      <c r="FU218" s="123"/>
      <c r="FV218" s="123"/>
      <c r="FW218" s="123"/>
      <c r="FX218" s="120"/>
      <c r="FY218" s="120"/>
    </row>
    <row r="219" spans="1:181" ht="17.25" hidden="1" customHeight="1">
      <c r="A219" s="95"/>
      <c r="B219" s="95"/>
      <c r="C219" s="95"/>
      <c r="D219" s="95"/>
      <c r="E219" s="95"/>
      <c r="F219" s="95"/>
      <c r="G219" s="95"/>
      <c r="H219" s="95"/>
      <c r="I219" s="95"/>
      <c r="J219" s="95"/>
      <c r="K219" s="95"/>
      <c r="L219" s="95"/>
      <c r="M219" s="95"/>
      <c r="N219" s="95"/>
      <c r="O219" s="95"/>
      <c r="P219" s="95"/>
      <c r="Q219" s="95"/>
      <c r="R219" s="95"/>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23"/>
      <c r="CI219" s="123"/>
      <c r="CJ219" s="123"/>
      <c r="CK219" s="123"/>
      <c r="CL219" s="123"/>
      <c r="CM219" s="123"/>
      <c r="CN219" s="123"/>
      <c r="CO219" s="123"/>
      <c r="CP219" s="123"/>
      <c r="CQ219" s="123"/>
      <c r="CR219" s="145"/>
      <c r="CS219" s="145"/>
      <c r="CT219" s="145"/>
      <c r="CU219" s="133"/>
      <c r="CV219" s="133">
        <f t="shared" ca="1" si="4"/>
        <v>58</v>
      </c>
      <c r="CW219" s="138">
        <v>109</v>
      </c>
      <c r="CX219" s="140" t="s">
        <v>159</v>
      </c>
      <c r="CY219" s="133"/>
      <c r="CZ219" s="133"/>
      <c r="DA219" s="133"/>
      <c r="DB219" s="145"/>
      <c r="DC219" s="145"/>
      <c r="DD219" s="145"/>
      <c r="DE219" s="145"/>
      <c r="DF219" s="145"/>
      <c r="DG219" s="145"/>
      <c r="DH219" s="145"/>
      <c r="DI219" s="146"/>
      <c r="DJ219" s="123"/>
      <c r="DK219" s="342"/>
      <c r="DL219" s="145"/>
      <c r="DM219" s="145"/>
      <c r="DN219" s="145"/>
      <c r="DO219" s="145"/>
      <c r="DP219" s="145"/>
      <c r="DQ219" s="145"/>
      <c r="DR219" s="145"/>
      <c r="DS219" s="145"/>
      <c r="DT219" s="145"/>
      <c r="DU219" s="145"/>
      <c r="DV219" s="145"/>
      <c r="DW219" s="145"/>
      <c r="DX219" s="145"/>
      <c r="DY219" s="145"/>
      <c r="DZ219" s="145"/>
      <c r="EA219" s="145"/>
      <c r="EB219" s="145"/>
      <c r="EC219" s="145"/>
      <c r="ED219" s="145"/>
      <c r="EE219" s="145"/>
      <c r="EF219" s="145"/>
      <c r="EG219" s="145"/>
      <c r="EH219" s="133"/>
      <c r="EI219" s="133"/>
      <c r="EJ219" s="133">
        <f t="shared" ca="1" si="9"/>
        <v>58</v>
      </c>
      <c r="EK219" s="138">
        <v>13215</v>
      </c>
      <c r="EL219" s="140" t="s">
        <v>143</v>
      </c>
      <c r="EM219" s="133"/>
      <c r="EN219" s="133"/>
      <c r="EO219" s="145"/>
      <c r="EP219" s="145"/>
      <c r="EQ219" s="145"/>
      <c r="ER219" s="145"/>
      <c r="ES219" s="145"/>
      <c r="ET219" s="145"/>
      <c r="EU219" s="145"/>
      <c r="EV219" s="145"/>
      <c r="EW219" s="145"/>
      <c r="EX219" s="145"/>
      <c r="EY219" s="146"/>
      <c r="EZ219" s="146"/>
      <c r="FA219" s="146"/>
      <c r="FB219" s="146"/>
      <c r="FC219" s="123"/>
      <c r="FD219" s="123"/>
      <c r="FE219" s="123"/>
      <c r="FF219" s="123"/>
      <c r="FG219" s="123"/>
      <c r="FH219" s="123"/>
      <c r="FI219" s="123"/>
      <c r="FJ219" s="123"/>
      <c r="FK219" s="123"/>
      <c r="FL219" s="123"/>
      <c r="FM219" s="123"/>
      <c r="FN219" s="123"/>
      <c r="FO219" s="123"/>
      <c r="FP219" s="123"/>
      <c r="FQ219" s="123"/>
      <c r="FR219" s="123"/>
      <c r="FS219" s="123"/>
      <c r="FT219" s="123"/>
      <c r="FU219" s="123"/>
      <c r="FV219" s="123"/>
      <c r="FW219" s="123"/>
      <c r="FX219" s="120"/>
      <c r="FY219" s="120"/>
    </row>
    <row r="220" spans="1:181" ht="17.25" hidden="1" customHeight="1">
      <c r="A220" s="95"/>
      <c r="B220" s="95"/>
      <c r="C220" s="95"/>
      <c r="D220" s="95"/>
      <c r="E220" s="95"/>
      <c r="F220" s="95"/>
      <c r="G220" s="95"/>
      <c r="H220" s="95"/>
      <c r="I220" s="95"/>
      <c r="J220" s="95"/>
      <c r="K220" s="95"/>
      <c r="L220" s="95"/>
      <c r="M220" s="95"/>
      <c r="N220" s="95"/>
      <c r="O220" s="95"/>
      <c r="P220" s="95"/>
      <c r="Q220" s="95"/>
      <c r="R220" s="95"/>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45"/>
      <c r="CS220" s="145"/>
      <c r="CT220" s="145"/>
      <c r="CU220" s="133"/>
      <c r="CV220" s="133">
        <f t="shared" ca="1" si="4"/>
        <v>59</v>
      </c>
      <c r="CW220" s="138">
        <v>110</v>
      </c>
      <c r="CX220" s="140" t="s">
        <v>88</v>
      </c>
      <c r="CY220" s="133"/>
      <c r="CZ220" s="133"/>
      <c r="DA220" s="133"/>
      <c r="DB220" s="145"/>
      <c r="DC220" s="145"/>
      <c r="DD220" s="145"/>
      <c r="DE220" s="145"/>
      <c r="DF220" s="145"/>
      <c r="DG220" s="145"/>
      <c r="DH220" s="145"/>
      <c r="DI220" s="146"/>
      <c r="DJ220" s="123"/>
      <c r="DK220" s="342"/>
      <c r="DL220" s="145"/>
      <c r="DM220" s="145"/>
      <c r="DN220" s="145"/>
      <c r="DO220" s="145"/>
      <c r="DP220" s="145"/>
      <c r="DQ220" s="145"/>
      <c r="DR220" s="145"/>
      <c r="DS220" s="145"/>
      <c r="DT220" s="145"/>
      <c r="DU220" s="145"/>
      <c r="DV220" s="145"/>
      <c r="DW220" s="145"/>
      <c r="DX220" s="145"/>
      <c r="DY220" s="145"/>
      <c r="DZ220" s="145"/>
      <c r="EA220" s="145"/>
      <c r="EB220" s="145"/>
      <c r="EC220" s="145"/>
      <c r="ED220" s="145"/>
      <c r="EE220" s="145"/>
      <c r="EF220" s="145"/>
      <c r="EG220" s="145"/>
      <c r="EH220" s="133"/>
      <c r="EI220" s="133"/>
      <c r="EJ220" s="133">
        <f t="shared" ca="1" si="9"/>
        <v>59</v>
      </c>
      <c r="EK220" s="138">
        <v>13216</v>
      </c>
      <c r="EL220" s="140" t="s">
        <v>154</v>
      </c>
      <c r="EM220" s="133"/>
      <c r="EN220" s="133"/>
      <c r="EO220" s="145"/>
      <c r="EP220" s="145"/>
      <c r="EQ220" s="145"/>
      <c r="ER220" s="145"/>
      <c r="ES220" s="145"/>
      <c r="ET220" s="145"/>
      <c r="EU220" s="145"/>
      <c r="EV220" s="145"/>
      <c r="EW220" s="145"/>
      <c r="EX220" s="145"/>
      <c r="EY220" s="146"/>
      <c r="EZ220" s="146"/>
      <c r="FA220" s="146"/>
      <c r="FB220" s="146"/>
      <c r="FC220" s="123"/>
      <c r="FD220" s="123"/>
      <c r="FE220" s="123"/>
      <c r="FF220" s="123"/>
      <c r="FG220" s="123"/>
      <c r="FH220" s="123"/>
      <c r="FI220" s="123"/>
      <c r="FJ220" s="123"/>
      <c r="FK220" s="123"/>
      <c r="FL220" s="123"/>
      <c r="FM220" s="123"/>
      <c r="FN220" s="123"/>
      <c r="FO220" s="123"/>
      <c r="FP220" s="123"/>
      <c r="FQ220" s="123"/>
      <c r="FR220" s="123"/>
      <c r="FS220" s="123"/>
      <c r="FT220" s="123"/>
      <c r="FU220" s="123"/>
      <c r="FV220" s="123"/>
      <c r="FW220" s="123"/>
      <c r="FX220" s="120"/>
      <c r="FY220" s="120"/>
    </row>
    <row r="221" spans="1:181" ht="17.25" hidden="1" customHeight="1">
      <c r="A221" s="95"/>
      <c r="B221" s="95"/>
      <c r="C221" s="95"/>
      <c r="D221" s="95"/>
      <c r="E221" s="95"/>
      <c r="F221" s="95"/>
      <c r="G221" s="95"/>
      <c r="H221" s="95"/>
      <c r="I221" s="95"/>
      <c r="J221" s="95"/>
      <c r="K221" s="95"/>
      <c r="L221" s="95"/>
      <c r="M221" s="95"/>
      <c r="N221" s="95"/>
      <c r="O221" s="95"/>
      <c r="P221" s="95"/>
      <c r="Q221" s="95"/>
      <c r="R221" s="95"/>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45"/>
      <c r="CS221" s="145"/>
      <c r="CT221" s="145"/>
      <c r="CU221" s="133"/>
      <c r="CV221" s="133">
        <f t="shared" ca="1" si="4"/>
        <v>60</v>
      </c>
      <c r="CW221" s="138">
        <v>111</v>
      </c>
      <c r="CX221" s="140" t="s">
        <v>160</v>
      </c>
      <c r="CY221" s="133"/>
      <c r="CZ221" s="133"/>
      <c r="DA221" s="133"/>
      <c r="DB221" s="145"/>
      <c r="DC221" s="145"/>
      <c r="DD221" s="145"/>
      <c r="DE221" s="145"/>
      <c r="DF221" s="145"/>
      <c r="DG221" s="145"/>
      <c r="DH221" s="145"/>
      <c r="DI221" s="146"/>
      <c r="DJ221" s="123"/>
      <c r="DK221" s="342"/>
      <c r="DL221" s="145"/>
      <c r="DM221" s="145"/>
      <c r="DN221" s="145"/>
      <c r="DO221" s="145"/>
      <c r="DP221" s="145"/>
      <c r="DQ221" s="145"/>
      <c r="DR221" s="145"/>
      <c r="DS221" s="145"/>
      <c r="DT221" s="145"/>
      <c r="DU221" s="145"/>
      <c r="DV221" s="145"/>
      <c r="DW221" s="145"/>
      <c r="DX221" s="145"/>
      <c r="DY221" s="145"/>
      <c r="DZ221" s="145"/>
      <c r="EA221" s="145"/>
      <c r="EB221" s="145"/>
      <c r="EC221" s="145"/>
      <c r="ED221" s="145"/>
      <c r="EE221" s="145"/>
      <c r="EF221" s="145"/>
      <c r="EG221" s="145"/>
      <c r="EH221" s="133"/>
      <c r="EI221" s="133"/>
      <c r="EJ221" s="133">
        <f t="shared" ca="1" si="9"/>
        <v>60</v>
      </c>
      <c r="EK221" s="138">
        <v>13217</v>
      </c>
      <c r="EL221" s="140" t="s">
        <v>154</v>
      </c>
      <c r="EM221" s="133"/>
      <c r="EN221" s="133"/>
      <c r="EO221" s="145"/>
      <c r="EP221" s="145"/>
      <c r="EQ221" s="145"/>
      <c r="ER221" s="145"/>
      <c r="ES221" s="145"/>
      <c r="ET221" s="145"/>
      <c r="EU221" s="145"/>
      <c r="EV221" s="145"/>
      <c r="EW221" s="145"/>
      <c r="EX221" s="145"/>
      <c r="EY221" s="146"/>
      <c r="EZ221" s="146"/>
      <c r="FA221" s="146"/>
      <c r="FB221" s="146"/>
      <c r="FC221" s="123"/>
      <c r="FD221" s="123"/>
      <c r="FE221" s="123"/>
      <c r="FF221" s="123"/>
      <c r="FG221" s="123"/>
      <c r="FH221" s="123"/>
      <c r="FI221" s="123"/>
      <c r="FJ221" s="123"/>
      <c r="FK221" s="123"/>
      <c r="FL221" s="123"/>
      <c r="FM221" s="123"/>
      <c r="FN221" s="123"/>
      <c r="FO221" s="123"/>
      <c r="FP221" s="123"/>
      <c r="FQ221" s="123"/>
      <c r="FR221" s="123"/>
      <c r="FS221" s="123"/>
      <c r="FT221" s="123"/>
      <c r="FU221" s="123"/>
      <c r="FV221" s="123"/>
      <c r="FW221" s="123"/>
      <c r="FX221" s="120"/>
      <c r="FY221" s="120"/>
    </row>
    <row r="222" spans="1:181" ht="17.25" hidden="1" customHeight="1">
      <c r="A222" s="95"/>
      <c r="B222" s="95"/>
      <c r="C222" s="95"/>
      <c r="D222" s="95"/>
      <c r="E222" s="95"/>
      <c r="F222" s="95"/>
      <c r="G222" s="95"/>
      <c r="H222" s="95"/>
      <c r="I222" s="95"/>
      <c r="J222" s="95"/>
      <c r="K222" s="95"/>
      <c r="L222" s="95"/>
      <c r="M222" s="95"/>
      <c r="N222" s="95"/>
      <c r="O222" s="95"/>
      <c r="P222" s="95"/>
      <c r="Q222" s="95"/>
      <c r="R222" s="95"/>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45"/>
      <c r="CS222" s="145"/>
      <c r="CT222" s="145"/>
      <c r="CU222" s="133"/>
      <c r="CV222" s="133">
        <f t="shared" ca="1" si="4"/>
        <v>61</v>
      </c>
      <c r="CW222" s="138">
        <v>120</v>
      </c>
      <c r="CX222" s="140" t="s">
        <v>112</v>
      </c>
      <c r="CY222" s="133"/>
      <c r="CZ222" s="133"/>
      <c r="DA222" s="133"/>
      <c r="DB222" s="145"/>
      <c r="DC222" s="145"/>
      <c r="DD222" s="145"/>
      <c r="DE222" s="145"/>
      <c r="DF222" s="145"/>
      <c r="DG222" s="145"/>
      <c r="DH222" s="145"/>
      <c r="DI222" s="146"/>
      <c r="DJ222" s="123"/>
      <c r="DK222" s="342"/>
      <c r="DL222" s="145"/>
      <c r="DM222" s="145"/>
      <c r="DN222" s="145"/>
      <c r="DO222" s="145"/>
      <c r="DP222" s="145"/>
      <c r="DQ222" s="145"/>
      <c r="DR222" s="145"/>
      <c r="DS222" s="145"/>
      <c r="DT222" s="145"/>
      <c r="DU222" s="145"/>
      <c r="DV222" s="145"/>
      <c r="DW222" s="145"/>
      <c r="DX222" s="145"/>
      <c r="DY222" s="145"/>
      <c r="DZ222" s="145"/>
      <c r="EA222" s="145"/>
      <c r="EB222" s="145"/>
      <c r="EC222" s="145"/>
      <c r="ED222" s="145"/>
      <c r="EE222" s="145"/>
      <c r="EF222" s="145"/>
      <c r="EG222" s="145"/>
      <c r="EH222" s="133"/>
      <c r="EI222" s="133"/>
      <c r="EJ222" s="133">
        <f t="shared" ca="1" si="9"/>
        <v>61</v>
      </c>
      <c r="EK222" s="138">
        <v>13218</v>
      </c>
      <c r="EL222" s="140" t="s">
        <v>144</v>
      </c>
      <c r="EM222" s="133"/>
      <c r="EN222" s="133"/>
      <c r="EO222" s="145"/>
      <c r="EP222" s="145"/>
      <c r="EQ222" s="145"/>
      <c r="ER222" s="145"/>
      <c r="ES222" s="145"/>
      <c r="ET222" s="145"/>
      <c r="EU222" s="145"/>
      <c r="EV222" s="145"/>
      <c r="EW222" s="145"/>
      <c r="EX222" s="145"/>
      <c r="EY222" s="146"/>
      <c r="EZ222" s="146"/>
      <c r="FA222" s="146"/>
      <c r="FB222" s="146"/>
      <c r="FC222" s="123"/>
      <c r="FD222" s="123"/>
      <c r="FE222" s="123"/>
      <c r="FF222" s="123"/>
      <c r="FG222" s="123"/>
      <c r="FH222" s="123"/>
      <c r="FI222" s="123"/>
      <c r="FJ222" s="123"/>
      <c r="FK222" s="123"/>
      <c r="FL222" s="123"/>
      <c r="FM222" s="123"/>
      <c r="FN222" s="123"/>
      <c r="FO222" s="123"/>
      <c r="FP222" s="123"/>
      <c r="FQ222" s="123"/>
      <c r="FR222" s="123"/>
      <c r="FS222" s="123"/>
      <c r="FT222" s="123"/>
      <c r="FU222" s="123"/>
      <c r="FV222" s="123"/>
      <c r="FW222" s="123"/>
      <c r="FX222" s="120"/>
      <c r="FY222" s="120"/>
    </row>
    <row r="223" spans="1:181" ht="17.25" hidden="1" customHeight="1">
      <c r="A223" s="95"/>
      <c r="B223" s="95"/>
      <c r="C223" s="95"/>
      <c r="D223" s="95"/>
      <c r="E223" s="95"/>
      <c r="F223" s="95"/>
      <c r="G223" s="95"/>
      <c r="H223" s="95"/>
      <c r="I223" s="95"/>
      <c r="J223" s="95"/>
      <c r="K223" s="95"/>
      <c r="L223" s="95"/>
      <c r="M223" s="95"/>
      <c r="N223" s="95"/>
      <c r="O223" s="95"/>
      <c r="P223" s="95"/>
      <c r="Q223" s="95"/>
      <c r="R223" s="95"/>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45"/>
      <c r="CS223" s="145"/>
      <c r="CT223" s="145"/>
      <c r="CU223" s="133"/>
      <c r="CV223" s="133">
        <f t="shared" ca="1" si="4"/>
        <v>62</v>
      </c>
      <c r="CW223" s="138">
        <v>130</v>
      </c>
      <c r="CX223" s="140" t="s">
        <v>161</v>
      </c>
      <c r="CY223" s="133"/>
      <c r="CZ223" s="133"/>
      <c r="DA223" s="133"/>
      <c r="DB223" s="145"/>
      <c r="DC223" s="145"/>
      <c r="DD223" s="145"/>
      <c r="DE223" s="145"/>
      <c r="DF223" s="145"/>
      <c r="DG223" s="145"/>
      <c r="DH223" s="145"/>
      <c r="DI223" s="146"/>
      <c r="DJ223" s="123"/>
      <c r="DK223" s="342"/>
      <c r="DL223" s="145"/>
      <c r="DM223" s="145"/>
      <c r="DN223" s="145"/>
      <c r="DO223" s="145"/>
      <c r="DP223" s="145"/>
      <c r="DQ223" s="145"/>
      <c r="DR223" s="145"/>
      <c r="DS223" s="145"/>
      <c r="DT223" s="145"/>
      <c r="DU223" s="145"/>
      <c r="DV223" s="145"/>
      <c r="DW223" s="145"/>
      <c r="DX223" s="145"/>
      <c r="DY223" s="145"/>
      <c r="DZ223" s="145"/>
      <c r="EA223" s="145"/>
      <c r="EB223" s="145"/>
      <c r="EC223" s="145"/>
      <c r="ED223" s="145"/>
      <c r="EE223" s="145"/>
      <c r="EF223" s="145"/>
      <c r="EG223" s="145"/>
      <c r="EH223" s="133"/>
      <c r="EI223" s="133"/>
      <c r="EJ223" s="133">
        <f t="shared" ca="1" si="9"/>
        <v>62</v>
      </c>
      <c r="EK223" s="138">
        <v>13219</v>
      </c>
      <c r="EL223" s="140" t="s">
        <v>145</v>
      </c>
      <c r="EM223" s="133"/>
      <c r="EN223" s="133"/>
      <c r="EO223" s="145"/>
      <c r="EP223" s="145"/>
      <c r="EQ223" s="145"/>
      <c r="ER223" s="145"/>
      <c r="ES223" s="145"/>
      <c r="ET223" s="145"/>
      <c r="EU223" s="145"/>
      <c r="EV223" s="145"/>
      <c r="EW223" s="145"/>
      <c r="EX223" s="145"/>
      <c r="EY223" s="146"/>
      <c r="EZ223" s="146"/>
      <c r="FA223" s="146"/>
      <c r="FB223" s="146"/>
      <c r="FC223" s="123"/>
      <c r="FD223" s="123"/>
      <c r="FE223" s="123"/>
      <c r="FF223" s="123"/>
      <c r="FG223" s="123"/>
      <c r="FH223" s="123"/>
      <c r="FI223" s="123"/>
      <c r="FJ223" s="123"/>
      <c r="FK223" s="123"/>
      <c r="FL223" s="123"/>
      <c r="FM223" s="123"/>
      <c r="FN223" s="123"/>
      <c r="FO223" s="123"/>
      <c r="FP223" s="123"/>
      <c r="FQ223" s="123"/>
      <c r="FR223" s="123"/>
      <c r="FS223" s="123"/>
      <c r="FT223" s="123"/>
      <c r="FU223" s="123"/>
      <c r="FV223" s="123"/>
      <c r="FW223" s="123"/>
      <c r="FX223" s="120"/>
      <c r="FY223" s="120"/>
    </row>
    <row r="224" spans="1:181" ht="17.25" hidden="1" customHeight="1">
      <c r="A224" s="95"/>
      <c r="B224" s="95"/>
      <c r="C224" s="95"/>
      <c r="D224" s="95"/>
      <c r="E224" s="95"/>
      <c r="F224" s="95"/>
      <c r="G224" s="95"/>
      <c r="H224" s="95"/>
      <c r="I224" s="95"/>
      <c r="J224" s="95"/>
      <c r="K224" s="95"/>
      <c r="L224" s="95"/>
      <c r="M224" s="95"/>
      <c r="N224" s="95"/>
      <c r="O224" s="95"/>
      <c r="P224" s="95"/>
      <c r="Q224" s="95"/>
      <c r="R224" s="95"/>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45"/>
      <c r="CS224" s="145"/>
      <c r="CT224" s="145"/>
      <c r="CU224" s="133"/>
      <c r="CV224" s="133">
        <f t="shared" ca="1" si="4"/>
        <v>63</v>
      </c>
      <c r="CW224" s="138">
        <v>140</v>
      </c>
      <c r="CX224" s="140" t="s">
        <v>162</v>
      </c>
      <c r="CY224" s="133"/>
      <c r="CZ224" s="133"/>
      <c r="DA224" s="133"/>
      <c r="DB224" s="145"/>
      <c r="DC224" s="145"/>
      <c r="DD224" s="145"/>
      <c r="DE224" s="145"/>
      <c r="DF224" s="145"/>
      <c r="DG224" s="145"/>
      <c r="DH224" s="145"/>
      <c r="DI224" s="146"/>
      <c r="DJ224" s="123"/>
      <c r="DK224" s="342"/>
      <c r="DL224" s="145"/>
      <c r="DM224" s="145"/>
      <c r="DN224" s="145"/>
      <c r="DO224" s="145"/>
      <c r="DP224" s="145"/>
      <c r="DQ224" s="145"/>
      <c r="DR224" s="145"/>
      <c r="DS224" s="145"/>
      <c r="DT224" s="145"/>
      <c r="DU224" s="145"/>
      <c r="DV224" s="145"/>
      <c r="DW224" s="145"/>
      <c r="DX224" s="145"/>
      <c r="DY224" s="145"/>
      <c r="DZ224" s="145"/>
      <c r="EA224" s="145"/>
      <c r="EB224" s="145"/>
      <c r="EC224" s="145"/>
      <c r="ED224" s="145"/>
      <c r="EE224" s="145"/>
      <c r="EF224" s="145"/>
      <c r="EG224" s="145"/>
      <c r="EH224" s="133"/>
      <c r="EI224" s="133"/>
      <c r="EJ224" s="133">
        <f t="shared" ca="1" si="9"/>
        <v>63</v>
      </c>
      <c r="EK224" s="138">
        <v>13220</v>
      </c>
      <c r="EL224" s="140" t="s">
        <v>146</v>
      </c>
      <c r="EM224" s="133"/>
      <c r="EN224" s="133"/>
      <c r="EO224" s="145"/>
      <c r="EP224" s="145"/>
      <c r="EQ224" s="145"/>
      <c r="ER224" s="145"/>
      <c r="ES224" s="145"/>
      <c r="ET224" s="145"/>
      <c r="EU224" s="145"/>
      <c r="EV224" s="145"/>
      <c r="EW224" s="145"/>
      <c r="EX224" s="145"/>
      <c r="EY224" s="146"/>
      <c r="EZ224" s="146"/>
      <c r="FA224" s="146"/>
      <c r="FB224" s="146"/>
      <c r="FC224" s="123"/>
      <c r="FD224" s="123"/>
      <c r="FE224" s="123"/>
      <c r="FF224" s="123"/>
      <c r="FG224" s="123"/>
      <c r="FH224" s="123"/>
      <c r="FI224" s="123"/>
      <c r="FJ224" s="123"/>
      <c r="FK224" s="123"/>
      <c r="FL224" s="123"/>
      <c r="FM224" s="123"/>
      <c r="FN224" s="123"/>
      <c r="FO224" s="123"/>
      <c r="FP224" s="123"/>
      <c r="FQ224" s="123"/>
      <c r="FR224" s="123"/>
      <c r="FS224" s="123"/>
      <c r="FT224" s="123"/>
      <c r="FU224" s="123"/>
      <c r="FV224" s="123"/>
      <c r="FW224" s="123"/>
      <c r="FX224" s="120"/>
      <c r="FY224" s="120"/>
    </row>
    <row r="225" spans="1:181" ht="17.25" hidden="1" customHeight="1">
      <c r="A225" s="95"/>
      <c r="B225" s="95"/>
      <c r="C225" s="95"/>
      <c r="D225" s="95"/>
      <c r="E225" s="95"/>
      <c r="F225" s="95"/>
      <c r="G225" s="95"/>
      <c r="H225" s="95"/>
      <c r="I225" s="95"/>
      <c r="J225" s="95"/>
      <c r="K225" s="95"/>
      <c r="L225" s="95"/>
      <c r="M225" s="95"/>
      <c r="N225" s="95"/>
      <c r="O225" s="95"/>
      <c r="P225" s="95"/>
      <c r="Q225" s="95"/>
      <c r="R225" s="95"/>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45"/>
      <c r="CS225" s="145"/>
      <c r="CT225" s="145"/>
      <c r="CU225" s="133"/>
      <c r="CV225" s="133">
        <f t="shared" ca="1" si="4"/>
        <v>64</v>
      </c>
      <c r="CW225" s="138">
        <v>141</v>
      </c>
      <c r="CX225" s="140" t="s">
        <v>163</v>
      </c>
      <c r="CY225" s="133"/>
      <c r="CZ225" s="133"/>
      <c r="DA225" s="133"/>
      <c r="DB225" s="145"/>
      <c r="DC225" s="145"/>
      <c r="DD225" s="145"/>
      <c r="DE225" s="145"/>
      <c r="DF225" s="145"/>
      <c r="DG225" s="145"/>
      <c r="DH225" s="145"/>
      <c r="DI225" s="146"/>
      <c r="DJ225" s="123"/>
      <c r="DK225" s="342"/>
      <c r="DL225" s="145"/>
      <c r="DM225" s="145"/>
      <c r="DN225" s="145"/>
      <c r="DO225" s="145"/>
      <c r="DP225" s="145"/>
      <c r="DQ225" s="145"/>
      <c r="DR225" s="145"/>
      <c r="DS225" s="145"/>
      <c r="DT225" s="145"/>
      <c r="DU225" s="145"/>
      <c r="DV225" s="145"/>
      <c r="DW225" s="145"/>
      <c r="DX225" s="145"/>
      <c r="DY225" s="145"/>
      <c r="DZ225" s="145"/>
      <c r="EA225" s="145"/>
      <c r="EB225" s="145"/>
      <c r="EC225" s="145"/>
      <c r="ED225" s="145"/>
      <c r="EE225" s="145"/>
      <c r="EF225" s="145"/>
      <c r="EG225" s="145"/>
      <c r="EH225" s="133"/>
      <c r="EI225" s="133"/>
      <c r="EJ225" s="133">
        <f t="shared" ca="1" si="9"/>
        <v>64</v>
      </c>
      <c r="EK225" s="138">
        <v>13221</v>
      </c>
      <c r="EL225" s="140" t="s">
        <v>147</v>
      </c>
      <c r="EM225" s="133"/>
      <c r="EN225" s="133"/>
      <c r="EO225" s="145"/>
      <c r="EP225" s="145"/>
      <c r="EQ225" s="145"/>
      <c r="ER225" s="145"/>
      <c r="ES225" s="145"/>
      <c r="ET225" s="145"/>
      <c r="EU225" s="145"/>
      <c r="EV225" s="145"/>
      <c r="EW225" s="145"/>
      <c r="EX225" s="145"/>
      <c r="EY225" s="146"/>
      <c r="EZ225" s="146"/>
      <c r="FA225" s="146"/>
      <c r="FB225" s="146"/>
      <c r="FC225" s="123"/>
      <c r="FD225" s="123"/>
      <c r="FE225" s="123"/>
      <c r="FF225" s="123"/>
      <c r="FG225" s="123"/>
      <c r="FH225" s="123"/>
      <c r="FI225" s="123"/>
      <c r="FJ225" s="123"/>
      <c r="FK225" s="123"/>
      <c r="FL225" s="123"/>
      <c r="FM225" s="123"/>
      <c r="FN225" s="123"/>
      <c r="FO225" s="123"/>
      <c r="FP225" s="123"/>
      <c r="FQ225" s="123"/>
      <c r="FR225" s="123"/>
      <c r="FS225" s="123"/>
      <c r="FT225" s="123"/>
      <c r="FU225" s="123"/>
      <c r="FV225" s="123"/>
      <c r="FW225" s="123"/>
      <c r="FX225" s="120"/>
      <c r="FY225" s="120"/>
    </row>
    <row r="226" spans="1:181" ht="17.25" hidden="1" customHeight="1">
      <c r="A226" s="95"/>
      <c r="B226" s="95"/>
      <c r="C226" s="95"/>
      <c r="D226" s="95"/>
      <c r="E226" s="95"/>
      <c r="F226" s="95"/>
      <c r="G226" s="95"/>
      <c r="H226" s="95"/>
      <c r="I226" s="95"/>
      <c r="J226" s="95"/>
      <c r="K226" s="95"/>
      <c r="L226" s="95"/>
      <c r="M226" s="95"/>
      <c r="N226" s="95"/>
      <c r="O226" s="95"/>
      <c r="P226" s="95"/>
      <c r="Q226" s="95"/>
      <c r="R226" s="95"/>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45"/>
      <c r="CS226" s="145"/>
      <c r="CT226" s="145"/>
      <c r="CU226" s="133"/>
      <c r="CV226" s="133">
        <f t="shared" ref="CV226:CV259" ca="1" si="14">CELL("row",CW226)-CV$161</f>
        <v>65</v>
      </c>
      <c r="CW226" s="138">
        <v>142</v>
      </c>
      <c r="CX226" s="140" t="s">
        <v>164</v>
      </c>
      <c r="CY226" s="133"/>
      <c r="CZ226" s="133"/>
      <c r="DA226" s="133"/>
      <c r="DB226" s="145"/>
      <c r="DC226" s="145"/>
      <c r="DD226" s="145"/>
      <c r="DE226" s="145"/>
      <c r="DF226" s="145"/>
      <c r="DG226" s="145"/>
      <c r="DH226" s="145"/>
      <c r="DI226" s="146"/>
      <c r="DJ226" s="123"/>
      <c r="DK226" s="342"/>
      <c r="DL226" s="145"/>
      <c r="DM226" s="145"/>
      <c r="DN226" s="145"/>
      <c r="DO226" s="145"/>
      <c r="DP226" s="145"/>
      <c r="DQ226" s="145"/>
      <c r="DR226" s="145"/>
      <c r="DS226" s="145"/>
      <c r="DT226" s="145"/>
      <c r="DU226" s="145"/>
      <c r="DV226" s="145"/>
      <c r="DW226" s="145"/>
      <c r="DX226" s="145"/>
      <c r="DY226" s="145"/>
      <c r="DZ226" s="145"/>
      <c r="EA226" s="145"/>
      <c r="EB226" s="145"/>
      <c r="EC226" s="145"/>
      <c r="ED226" s="145"/>
      <c r="EE226" s="145"/>
      <c r="EF226" s="145"/>
      <c r="EG226" s="145"/>
      <c r="EH226" s="133"/>
      <c r="EI226" s="133"/>
      <c r="EJ226" s="133">
        <f t="shared" ref="EJ226:EJ262" ca="1" si="15">CELL("row",EK226)-EJ$161</f>
        <v>65</v>
      </c>
      <c r="EK226" s="138">
        <v>13222</v>
      </c>
      <c r="EL226" s="140" t="s">
        <v>148</v>
      </c>
      <c r="EM226" s="133"/>
      <c r="EN226" s="133"/>
      <c r="EO226" s="145"/>
      <c r="EP226" s="145"/>
      <c r="EQ226" s="145"/>
      <c r="ER226" s="145"/>
      <c r="ES226" s="145"/>
      <c r="ET226" s="145"/>
      <c r="EU226" s="145"/>
      <c r="EV226" s="145"/>
      <c r="EW226" s="145"/>
      <c r="EX226" s="145"/>
      <c r="EY226" s="146"/>
      <c r="EZ226" s="146"/>
      <c r="FA226" s="146"/>
      <c r="FB226" s="146"/>
      <c r="FC226" s="123"/>
      <c r="FD226" s="123"/>
      <c r="FE226" s="123"/>
      <c r="FF226" s="123"/>
      <c r="FG226" s="123"/>
      <c r="FH226" s="123"/>
      <c r="FI226" s="123"/>
      <c r="FJ226" s="123"/>
      <c r="FK226" s="123"/>
      <c r="FL226" s="123"/>
      <c r="FM226" s="123"/>
      <c r="FN226" s="123"/>
      <c r="FO226" s="123"/>
      <c r="FP226" s="123"/>
      <c r="FQ226" s="123"/>
      <c r="FR226" s="123"/>
      <c r="FS226" s="123"/>
      <c r="FT226" s="123"/>
      <c r="FU226" s="123"/>
      <c r="FV226" s="123"/>
      <c r="FW226" s="123"/>
      <c r="FX226" s="120"/>
      <c r="FY226" s="120"/>
    </row>
    <row r="227" spans="1:181" ht="17.25" hidden="1" customHeight="1">
      <c r="A227" s="95"/>
      <c r="B227" s="95"/>
      <c r="C227" s="95"/>
      <c r="D227" s="95"/>
      <c r="E227" s="95"/>
      <c r="F227" s="95"/>
      <c r="G227" s="95"/>
      <c r="H227" s="95"/>
      <c r="I227" s="95"/>
      <c r="J227" s="95"/>
      <c r="K227" s="95"/>
      <c r="L227" s="95"/>
      <c r="M227" s="95"/>
      <c r="N227" s="95"/>
      <c r="O227" s="95"/>
      <c r="P227" s="95"/>
      <c r="Q227" s="95"/>
      <c r="R227" s="95"/>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45"/>
      <c r="CS227" s="145"/>
      <c r="CT227" s="145"/>
      <c r="CU227" s="133"/>
      <c r="CV227" s="133">
        <f t="shared" ca="1" si="14"/>
        <v>66</v>
      </c>
      <c r="CW227" s="138">
        <v>143</v>
      </c>
      <c r="CX227" s="140" t="s">
        <v>165</v>
      </c>
      <c r="CY227" s="133"/>
      <c r="CZ227" s="133"/>
      <c r="DA227" s="133"/>
      <c r="DB227" s="145"/>
      <c r="DC227" s="145"/>
      <c r="DD227" s="145"/>
      <c r="DE227" s="145"/>
      <c r="DF227" s="145"/>
      <c r="DG227" s="145"/>
      <c r="DH227" s="145"/>
      <c r="DI227" s="146"/>
      <c r="DJ227" s="123"/>
      <c r="DK227" s="342"/>
      <c r="DL227" s="145"/>
      <c r="DM227" s="145"/>
      <c r="DN227" s="145"/>
      <c r="DO227" s="145"/>
      <c r="DP227" s="145"/>
      <c r="DQ227" s="145"/>
      <c r="DR227" s="145"/>
      <c r="DS227" s="145"/>
      <c r="DT227" s="145"/>
      <c r="DU227" s="145"/>
      <c r="DV227" s="145"/>
      <c r="DW227" s="145"/>
      <c r="DX227" s="145"/>
      <c r="DY227" s="145"/>
      <c r="DZ227" s="145"/>
      <c r="EA227" s="145"/>
      <c r="EB227" s="145"/>
      <c r="EC227" s="145"/>
      <c r="ED227" s="145"/>
      <c r="EE227" s="145"/>
      <c r="EF227" s="145"/>
      <c r="EG227" s="145"/>
      <c r="EH227" s="133"/>
      <c r="EI227" s="133"/>
      <c r="EJ227" s="133">
        <f t="shared" ca="1" si="15"/>
        <v>66</v>
      </c>
      <c r="EK227" s="138">
        <v>13223</v>
      </c>
      <c r="EL227" s="140" t="s">
        <v>149</v>
      </c>
      <c r="EM227" s="133"/>
      <c r="EN227" s="133"/>
      <c r="EO227" s="145"/>
      <c r="EP227" s="145"/>
      <c r="EQ227" s="145"/>
      <c r="ER227" s="145"/>
      <c r="ES227" s="145"/>
      <c r="ET227" s="145"/>
      <c r="EU227" s="145"/>
      <c r="EV227" s="145"/>
      <c r="EW227" s="145"/>
      <c r="EX227" s="145"/>
      <c r="EY227" s="146"/>
      <c r="EZ227" s="146"/>
      <c r="FA227" s="146"/>
      <c r="FB227" s="146"/>
      <c r="FC227" s="123"/>
      <c r="FD227" s="123"/>
      <c r="FE227" s="123"/>
      <c r="FF227" s="123"/>
      <c r="FG227" s="123"/>
      <c r="FH227" s="123"/>
      <c r="FI227" s="123"/>
      <c r="FJ227" s="123"/>
      <c r="FK227" s="123"/>
      <c r="FL227" s="123"/>
      <c r="FM227" s="123"/>
      <c r="FN227" s="123"/>
      <c r="FO227" s="123"/>
      <c r="FP227" s="123"/>
      <c r="FQ227" s="123"/>
      <c r="FR227" s="123"/>
      <c r="FS227" s="123"/>
      <c r="FT227" s="123"/>
      <c r="FU227" s="123"/>
      <c r="FV227" s="123"/>
      <c r="FW227" s="123"/>
      <c r="FX227" s="120"/>
      <c r="FY227" s="120"/>
    </row>
    <row r="228" spans="1:181" ht="17.25" hidden="1" customHeight="1">
      <c r="A228" s="95"/>
      <c r="B228" s="95"/>
      <c r="C228" s="95"/>
      <c r="D228" s="95"/>
      <c r="E228" s="95"/>
      <c r="F228" s="95"/>
      <c r="G228" s="95"/>
      <c r="H228" s="95"/>
      <c r="I228" s="95"/>
      <c r="J228" s="95"/>
      <c r="K228" s="95"/>
      <c r="L228" s="95"/>
      <c r="M228" s="95"/>
      <c r="N228" s="95"/>
      <c r="O228" s="95"/>
      <c r="P228" s="95"/>
      <c r="Q228" s="95"/>
      <c r="R228" s="95"/>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45"/>
      <c r="CS228" s="145"/>
      <c r="CT228" s="145"/>
      <c r="CU228" s="133"/>
      <c r="CV228" s="133">
        <f t="shared" ca="1" si="14"/>
        <v>67</v>
      </c>
      <c r="CW228" s="138">
        <v>150</v>
      </c>
      <c r="CX228" s="140" t="s">
        <v>166</v>
      </c>
      <c r="CY228" s="133"/>
      <c r="CZ228" s="133"/>
      <c r="DA228" s="133"/>
      <c r="DB228" s="145"/>
      <c r="DC228" s="145"/>
      <c r="DD228" s="145"/>
      <c r="DE228" s="145"/>
      <c r="DF228" s="145"/>
      <c r="DG228" s="145"/>
      <c r="DH228" s="145"/>
      <c r="DI228" s="146"/>
      <c r="DJ228" s="123"/>
      <c r="DK228" s="342"/>
      <c r="DL228" s="145"/>
      <c r="DM228" s="145"/>
      <c r="DN228" s="145"/>
      <c r="DO228" s="145"/>
      <c r="DP228" s="145"/>
      <c r="DQ228" s="145"/>
      <c r="DR228" s="145"/>
      <c r="DS228" s="145"/>
      <c r="DT228" s="145"/>
      <c r="DU228" s="145"/>
      <c r="DV228" s="145"/>
      <c r="DW228" s="145"/>
      <c r="DX228" s="145"/>
      <c r="DY228" s="145"/>
      <c r="DZ228" s="145"/>
      <c r="EA228" s="145"/>
      <c r="EB228" s="145"/>
      <c r="EC228" s="145"/>
      <c r="ED228" s="145"/>
      <c r="EE228" s="145"/>
      <c r="EF228" s="145"/>
      <c r="EG228" s="145"/>
      <c r="EH228" s="133"/>
      <c r="EI228" s="133"/>
      <c r="EJ228" s="133">
        <f t="shared" ca="1" si="15"/>
        <v>67</v>
      </c>
      <c r="EK228" s="138">
        <v>13224</v>
      </c>
      <c r="EL228" s="140" t="s">
        <v>150</v>
      </c>
      <c r="EM228" s="133"/>
      <c r="EN228" s="133"/>
      <c r="EO228" s="145"/>
      <c r="EP228" s="145"/>
      <c r="EQ228" s="145"/>
      <c r="ER228" s="145"/>
      <c r="ES228" s="145"/>
      <c r="ET228" s="145"/>
      <c r="EU228" s="145"/>
      <c r="EV228" s="145"/>
      <c r="EW228" s="145"/>
      <c r="EX228" s="145"/>
      <c r="EY228" s="146"/>
      <c r="EZ228" s="146"/>
      <c r="FA228" s="146"/>
      <c r="FB228" s="146"/>
      <c r="FC228" s="123"/>
      <c r="FD228" s="123"/>
      <c r="FE228" s="123"/>
      <c r="FF228" s="123"/>
      <c r="FG228" s="123"/>
      <c r="FH228" s="123"/>
      <c r="FI228" s="123"/>
      <c r="FJ228" s="123"/>
      <c r="FK228" s="123"/>
      <c r="FL228" s="123"/>
      <c r="FM228" s="123"/>
      <c r="FN228" s="123"/>
      <c r="FO228" s="123"/>
      <c r="FP228" s="123"/>
      <c r="FQ228" s="123"/>
      <c r="FR228" s="123"/>
      <c r="FS228" s="123"/>
      <c r="FT228" s="123"/>
      <c r="FU228" s="123"/>
      <c r="FV228" s="123"/>
      <c r="FW228" s="123"/>
      <c r="FX228" s="120"/>
      <c r="FY228" s="120"/>
    </row>
    <row r="229" spans="1:181" ht="17.25" hidden="1" customHeight="1">
      <c r="A229" s="95"/>
      <c r="B229" s="95"/>
      <c r="C229" s="95"/>
      <c r="D229" s="95"/>
      <c r="E229" s="95"/>
      <c r="F229" s="95"/>
      <c r="G229" s="95"/>
      <c r="H229" s="95"/>
      <c r="I229" s="95"/>
      <c r="J229" s="95"/>
      <c r="K229" s="95"/>
      <c r="L229" s="95"/>
      <c r="M229" s="95"/>
      <c r="N229" s="95"/>
      <c r="O229" s="95"/>
      <c r="P229" s="95"/>
      <c r="Q229" s="95"/>
      <c r="R229" s="95"/>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3"/>
      <c r="CL229" s="123"/>
      <c r="CM229" s="123"/>
      <c r="CN229" s="123"/>
      <c r="CO229" s="123"/>
      <c r="CP229" s="123"/>
      <c r="CQ229" s="123"/>
      <c r="CR229" s="145"/>
      <c r="CS229" s="145"/>
      <c r="CT229" s="145"/>
      <c r="CU229" s="133"/>
      <c r="CV229" s="133">
        <f t="shared" ca="1" si="14"/>
        <v>68</v>
      </c>
      <c r="CW229" s="138">
        <v>160</v>
      </c>
      <c r="CX229" s="140" t="s">
        <v>78</v>
      </c>
      <c r="CY229" s="133"/>
      <c r="CZ229" s="133"/>
      <c r="DA229" s="133"/>
      <c r="DB229" s="145"/>
      <c r="DC229" s="145"/>
      <c r="DD229" s="145"/>
      <c r="DE229" s="145"/>
      <c r="DF229" s="145"/>
      <c r="DG229" s="145"/>
      <c r="DH229" s="145"/>
      <c r="DI229" s="146"/>
      <c r="DJ229" s="123"/>
      <c r="DK229" s="342"/>
      <c r="DL229" s="145"/>
      <c r="DM229" s="145"/>
      <c r="DN229" s="145"/>
      <c r="DO229" s="145"/>
      <c r="DP229" s="145"/>
      <c r="DQ229" s="145"/>
      <c r="DR229" s="145"/>
      <c r="DS229" s="145"/>
      <c r="DT229" s="145"/>
      <c r="DU229" s="145"/>
      <c r="DV229" s="145"/>
      <c r="DW229" s="145"/>
      <c r="DX229" s="145"/>
      <c r="DY229" s="145"/>
      <c r="DZ229" s="145"/>
      <c r="EA229" s="145"/>
      <c r="EB229" s="145"/>
      <c r="EC229" s="145"/>
      <c r="ED229" s="145"/>
      <c r="EE229" s="145"/>
      <c r="EF229" s="145"/>
      <c r="EG229" s="145"/>
      <c r="EH229" s="133"/>
      <c r="EI229" s="133"/>
      <c r="EJ229" s="133">
        <f t="shared" ca="1" si="15"/>
        <v>68</v>
      </c>
      <c r="EK229" s="138">
        <v>13225</v>
      </c>
      <c r="EL229" s="140" t="s">
        <v>151</v>
      </c>
      <c r="EM229" s="133"/>
      <c r="EN229" s="133"/>
      <c r="EO229" s="145"/>
      <c r="EP229" s="145"/>
      <c r="EQ229" s="145"/>
      <c r="ER229" s="145"/>
      <c r="ES229" s="145"/>
      <c r="ET229" s="145"/>
      <c r="EU229" s="145"/>
      <c r="EV229" s="145"/>
      <c r="EW229" s="145"/>
      <c r="EX229" s="145"/>
      <c r="EY229" s="146"/>
      <c r="EZ229" s="146"/>
      <c r="FA229" s="146"/>
      <c r="FB229" s="146"/>
      <c r="FC229" s="123"/>
      <c r="FD229" s="123"/>
      <c r="FE229" s="123"/>
      <c r="FF229" s="123"/>
      <c r="FG229" s="123"/>
      <c r="FH229" s="123"/>
      <c r="FI229" s="123"/>
      <c r="FJ229" s="123"/>
      <c r="FK229" s="123"/>
      <c r="FL229" s="123"/>
      <c r="FM229" s="123"/>
      <c r="FN229" s="123"/>
      <c r="FO229" s="123"/>
      <c r="FP229" s="123"/>
      <c r="FQ229" s="123"/>
      <c r="FR229" s="123"/>
      <c r="FS229" s="123"/>
      <c r="FT229" s="123"/>
      <c r="FU229" s="123"/>
      <c r="FV229" s="123"/>
      <c r="FW229" s="123"/>
      <c r="FX229" s="120"/>
      <c r="FY229" s="120"/>
    </row>
    <row r="230" spans="1:181" ht="17.25" hidden="1" customHeight="1">
      <c r="A230" s="95"/>
      <c r="B230" s="95"/>
      <c r="C230" s="95"/>
      <c r="D230" s="95"/>
      <c r="E230" s="95"/>
      <c r="F230" s="95"/>
      <c r="G230" s="95"/>
      <c r="H230" s="95"/>
      <c r="I230" s="95"/>
      <c r="J230" s="95"/>
      <c r="K230" s="95"/>
      <c r="L230" s="95"/>
      <c r="M230" s="95"/>
      <c r="N230" s="95"/>
      <c r="O230" s="95"/>
      <c r="P230" s="95"/>
      <c r="Q230" s="95"/>
      <c r="R230" s="95"/>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45"/>
      <c r="CS230" s="145"/>
      <c r="CT230" s="145"/>
      <c r="CU230" s="133"/>
      <c r="CV230" s="133">
        <f t="shared" ca="1" si="14"/>
        <v>69</v>
      </c>
      <c r="CW230" s="138">
        <v>170</v>
      </c>
      <c r="CX230" s="140" t="s">
        <v>167</v>
      </c>
      <c r="CY230" s="133"/>
      <c r="CZ230" s="133"/>
      <c r="DA230" s="133"/>
      <c r="DB230" s="145"/>
      <c r="DC230" s="145"/>
      <c r="DD230" s="145"/>
      <c r="DE230" s="145"/>
      <c r="DF230" s="145"/>
      <c r="DG230" s="145"/>
      <c r="DH230" s="145"/>
      <c r="DI230" s="146"/>
      <c r="DJ230" s="123"/>
      <c r="DK230" s="342"/>
      <c r="DL230" s="145"/>
      <c r="DM230" s="145"/>
      <c r="DN230" s="145"/>
      <c r="DO230" s="145"/>
      <c r="DP230" s="145"/>
      <c r="DQ230" s="145"/>
      <c r="DR230" s="145"/>
      <c r="DS230" s="145"/>
      <c r="DT230" s="145"/>
      <c r="DU230" s="145"/>
      <c r="DV230" s="145"/>
      <c r="DW230" s="145"/>
      <c r="DX230" s="145"/>
      <c r="DY230" s="145"/>
      <c r="DZ230" s="145"/>
      <c r="EA230" s="145"/>
      <c r="EB230" s="145"/>
      <c r="EC230" s="145"/>
      <c r="ED230" s="145"/>
      <c r="EE230" s="145"/>
      <c r="EF230" s="145"/>
      <c r="EG230" s="145"/>
      <c r="EH230" s="133"/>
      <c r="EI230" s="133"/>
      <c r="EJ230" s="133">
        <f t="shared" ca="1" si="15"/>
        <v>69</v>
      </c>
      <c r="EK230" s="138">
        <v>13226</v>
      </c>
      <c r="EL230" s="140" t="s">
        <v>153</v>
      </c>
      <c r="EM230" s="133"/>
      <c r="EN230" s="133"/>
      <c r="EO230" s="145"/>
      <c r="EP230" s="145"/>
      <c r="EQ230" s="145"/>
      <c r="ER230" s="145"/>
      <c r="ES230" s="145"/>
      <c r="ET230" s="145"/>
      <c r="EU230" s="145"/>
      <c r="EV230" s="145"/>
      <c r="EW230" s="145"/>
      <c r="EX230" s="145"/>
      <c r="EY230" s="146"/>
      <c r="EZ230" s="146"/>
      <c r="FA230" s="146"/>
      <c r="FB230" s="146"/>
      <c r="FC230" s="123"/>
      <c r="FD230" s="123"/>
      <c r="FE230" s="123"/>
      <c r="FF230" s="123"/>
      <c r="FG230" s="123"/>
      <c r="FH230" s="123"/>
      <c r="FI230" s="123"/>
      <c r="FJ230" s="123"/>
      <c r="FK230" s="123"/>
      <c r="FL230" s="123"/>
      <c r="FM230" s="123"/>
      <c r="FN230" s="123"/>
      <c r="FO230" s="123"/>
      <c r="FP230" s="123"/>
      <c r="FQ230" s="123"/>
      <c r="FR230" s="123"/>
      <c r="FS230" s="123"/>
      <c r="FT230" s="123"/>
      <c r="FU230" s="123"/>
      <c r="FV230" s="123"/>
      <c r="FW230" s="123"/>
      <c r="FX230" s="120"/>
      <c r="FY230" s="120"/>
    </row>
    <row r="231" spans="1:181" ht="17.25" hidden="1" customHeight="1">
      <c r="A231" s="95"/>
      <c r="B231" s="95"/>
      <c r="C231" s="95"/>
      <c r="D231" s="95"/>
      <c r="E231" s="95"/>
      <c r="F231" s="95"/>
      <c r="G231" s="95"/>
      <c r="H231" s="95"/>
      <c r="I231" s="95"/>
      <c r="J231" s="95"/>
      <c r="K231" s="95"/>
      <c r="L231" s="95"/>
      <c r="M231" s="95"/>
      <c r="N231" s="95"/>
      <c r="O231" s="95"/>
      <c r="P231" s="95"/>
      <c r="Q231" s="95"/>
      <c r="R231" s="95"/>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45"/>
      <c r="CS231" s="145"/>
      <c r="CT231" s="145"/>
      <c r="CU231" s="133"/>
      <c r="CV231" s="133">
        <f t="shared" ca="1" si="14"/>
        <v>70</v>
      </c>
      <c r="CW231" s="138">
        <v>180</v>
      </c>
      <c r="CX231" s="140" t="s">
        <v>168</v>
      </c>
      <c r="CY231" s="133"/>
      <c r="CZ231" s="133"/>
      <c r="DA231" s="133"/>
      <c r="DB231" s="145"/>
      <c r="DC231" s="145"/>
      <c r="DD231" s="145"/>
      <c r="DE231" s="145"/>
      <c r="DF231" s="145"/>
      <c r="DG231" s="145"/>
      <c r="DH231" s="145"/>
      <c r="DI231" s="146"/>
      <c r="DJ231" s="123"/>
      <c r="DK231" s="342"/>
      <c r="DL231" s="145"/>
      <c r="DM231" s="145"/>
      <c r="DN231" s="145"/>
      <c r="DO231" s="145"/>
      <c r="DP231" s="145"/>
      <c r="DQ231" s="145"/>
      <c r="DR231" s="145"/>
      <c r="DS231" s="145"/>
      <c r="DT231" s="145"/>
      <c r="DU231" s="145"/>
      <c r="DV231" s="145"/>
      <c r="DW231" s="145"/>
      <c r="DX231" s="145"/>
      <c r="DY231" s="145"/>
      <c r="DZ231" s="145"/>
      <c r="EA231" s="145"/>
      <c r="EB231" s="145"/>
      <c r="EC231" s="145"/>
      <c r="ED231" s="145"/>
      <c r="EE231" s="145"/>
      <c r="EF231" s="145"/>
      <c r="EG231" s="145"/>
      <c r="EH231" s="133"/>
      <c r="EI231" s="133"/>
      <c r="EJ231" s="133">
        <f t="shared" ca="1" si="15"/>
        <v>70</v>
      </c>
      <c r="EK231" s="138">
        <v>13227</v>
      </c>
      <c r="EL231" s="140" t="s">
        <v>152</v>
      </c>
      <c r="EM231" s="133"/>
      <c r="EN231" s="133"/>
      <c r="EO231" s="145"/>
      <c r="EP231" s="145"/>
      <c r="EQ231" s="145"/>
      <c r="ER231" s="145"/>
      <c r="ES231" s="145"/>
      <c r="ET231" s="145"/>
      <c r="EU231" s="145"/>
      <c r="EV231" s="145"/>
      <c r="EW231" s="145"/>
      <c r="EX231" s="145"/>
      <c r="EY231" s="146"/>
      <c r="EZ231" s="146"/>
      <c r="FA231" s="146"/>
      <c r="FB231" s="146"/>
      <c r="FC231" s="123"/>
      <c r="FD231" s="123"/>
      <c r="FE231" s="123"/>
      <c r="FF231" s="123"/>
      <c r="FG231" s="123"/>
      <c r="FH231" s="123"/>
      <c r="FI231" s="123"/>
      <c r="FJ231" s="123"/>
      <c r="FK231" s="123"/>
      <c r="FL231" s="123"/>
      <c r="FM231" s="123"/>
      <c r="FN231" s="123"/>
      <c r="FO231" s="123"/>
      <c r="FP231" s="123"/>
      <c r="FQ231" s="123"/>
      <c r="FR231" s="123"/>
      <c r="FS231" s="123"/>
      <c r="FT231" s="123"/>
      <c r="FU231" s="123"/>
      <c r="FV231" s="123"/>
      <c r="FW231" s="123"/>
      <c r="FX231" s="120"/>
      <c r="FY231" s="120"/>
    </row>
    <row r="232" spans="1:181" ht="17.25" hidden="1" customHeight="1">
      <c r="A232" s="95"/>
      <c r="B232" s="95"/>
      <c r="C232" s="95"/>
      <c r="D232" s="95"/>
      <c r="E232" s="95"/>
      <c r="F232" s="95"/>
      <c r="G232" s="95"/>
      <c r="H232" s="95"/>
      <c r="I232" s="95"/>
      <c r="J232" s="95"/>
      <c r="K232" s="95"/>
      <c r="L232" s="95"/>
      <c r="M232" s="95"/>
      <c r="N232" s="95"/>
      <c r="O232" s="95"/>
      <c r="P232" s="95"/>
      <c r="Q232" s="95"/>
      <c r="R232" s="95"/>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45"/>
      <c r="CS232" s="145"/>
      <c r="CT232" s="145"/>
      <c r="CU232" s="133"/>
      <c r="CV232" s="133">
        <f t="shared" ca="1" si="14"/>
        <v>71</v>
      </c>
      <c r="CW232" s="138">
        <v>190</v>
      </c>
      <c r="CX232" s="140" t="s">
        <v>169</v>
      </c>
      <c r="CY232" s="133"/>
      <c r="CZ232" s="133"/>
      <c r="DA232" s="133"/>
      <c r="DB232" s="145"/>
      <c r="DC232" s="145"/>
      <c r="DD232" s="145"/>
      <c r="DE232" s="145"/>
      <c r="DF232" s="145"/>
      <c r="DG232" s="145"/>
      <c r="DH232" s="145"/>
      <c r="DI232" s="146"/>
      <c r="DJ232" s="123"/>
      <c r="DK232" s="342"/>
      <c r="DL232" s="145"/>
      <c r="DM232" s="145"/>
      <c r="DN232" s="145"/>
      <c r="DO232" s="145"/>
      <c r="DP232" s="145"/>
      <c r="DQ232" s="145"/>
      <c r="DR232" s="145"/>
      <c r="DS232" s="145"/>
      <c r="DT232" s="145"/>
      <c r="DU232" s="145"/>
      <c r="DV232" s="145"/>
      <c r="DW232" s="145"/>
      <c r="DX232" s="145"/>
      <c r="DY232" s="145"/>
      <c r="DZ232" s="145"/>
      <c r="EA232" s="145"/>
      <c r="EB232" s="145"/>
      <c r="EC232" s="145"/>
      <c r="ED232" s="145"/>
      <c r="EE232" s="145"/>
      <c r="EF232" s="145"/>
      <c r="EG232" s="145"/>
      <c r="EH232" s="133"/>
      <c r="EI232" s="133"/>
      <c r="EJ232" s="133">
        <f t="shared" ca="1" si="15"/>
        <v>71</v>
      </c>
      <c r="EK232" s="138">
        <v>13303</v>
      </c>
      <c r="EL232" s="140" t="s">
        <v>170</v>
      </c>
      <c r="EM232" s="133"/>
      <c r="EN232" s="133"/>
      <c r="EO232" s="145"/>
      <c r="EP232" s="145"/>
      <c r="EQ232" s="145"/>
      <c r="ER232" s="145"/>
      <c r="ES232" s="145"/>
      <c r="ET232" s="145"/>
      <c r="EU232" s="145"/>
      <c r="EV232" s="145"/>
      <c r="EW232" s="145"/>
      <c r="EX232" s="145"/>
      <c r="EY232" s="146"/>
      <c r="EZ232" s="146"/>
      <c r="FA232" s="146"/>
      <c r="FB232" s="146"/>
      <c r="FC232" s="123"/>
      <c r="FD232" s="123"/>
      <c r="FE232" s="123"/>
      <c r="FF232" s="123"/>
      <c r="FG232" s="123"/>
      <c r="FH232" s="123"/>
      <c r="FI232" s="123"/>
      <c r="FJ232" s="123"/>
      <c r="FK232" s="123"/>
      <c r="FL232" s="123"/>
      <c r="FM232" s="123"/>
      <c r="FN232" s="123"/>
      <c r="FO232" s="123"/>
      <c r="FP232" s="123"/>
      <c r="FQ232" s="123"/>
      <c r="FR232" s="123"/>
      <c r="FS232" s="123"/>
      <c r="FT232" s="123"/>
      <c r="FU232" s="123"/>
      <c r="FV232" s="123"/>
      <c r="FW232" s="123"/>
      <c r="FX232" s="120"/>
      <c r="FY232" s="120"/>
    </row>
    <row r="233" spans="1:181" ht="17.25" hidden="1" customHeight="1">
      <c r="A233" s="95"/>
      <c r="B233" s="95"/>
      <c r="C233" s="95"/>
      <c r="D233" s="95"/>
      <c r="E233" s="95"/>
      <c r="F233" s="95"/>
      <c r="G233" s="95"/>
      <c r="H233" s="95"/>
      <c r="I233" s="95"/>
      <c r="J233" s="95"/>
      <c r="K233" s="95"/>
      <c r="L233" s="95"/>
      <c r="M233" s="95"/>
      <c r="N233" s="95"/>
      <c r="O233" s="95"/>
      <c r="P233" s="95"/>
      <c r="Q233" s="95"/>
      <c r="R233" s="95"/>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45"/>
      <c r="CS233" s="145"/>
      <c r="CT233" s="145"/>
      <c r="CU233" s="133"/>
      <c r="CV233" s="133">
        <f t="shared" ca="1" si="14"/>
        <v>72</v>
      </c>
      <c r="CW233" s="138">
        <v>200</v>
      </c>
      <c r="CX233" s="140" t="s">
        <v>171</v>
      </c>
      <c r="CY233" s="133"/>
      <c r="CZ233" s="133"/>
      <c r="DA233" s="133"/>
      <c r="DB233" s="145"/>
      <c r="DC233" s="145"/>
      <c r="DD233" s="145"/>
      <c r="DE233" s="145"/>
      <c r="DF233" s="145"/>
      <c r="DG233" s="145"/>
      <c r="DH233" s="145"/>
      <c r="DI233" s="146"/>
      <c r="DJ233" s="123"/>
      <c r="DK233" s="342"/>
      <c r="DL233" s="145"/>
      <c r="DM233" s="145"/>
      <c r="DN233" s="145"/>
      <c r="DO233" s="145"/>
      <c r="DP233" s="145"/>
      <c r="DQ233" s="145"/>
      <c r="DR233" s="145"/>
      <c r="DS233" s="145"/>
      <c r="DT233" s="145"/>
      <c r="DU233" s="145"/>
      <c r="DV233" s="145"/>
      <c r="DW233" s="145"/>
      <c r="DX233" s="145"/>
      <c r="DY233" s="145"/>
      <c r="DZ233" s="145"/>
      <c r="EA233" s="145"/>
      <c r="EB233" s="145"/>
      <c r="EC233" s="145"/>
      <c r="ED233" s="145"/>
      <c r="EE233" s="145"/>
      <c r="EF233" s="145"/>
      <c r="EG233" s="145"/>
      <c r="EH233" s="133"/>
      <c r="EI233" s="133"/>
      <c r="EJ233" s="133">
        <f t="shared" ca="1" si="15"/>
        <v>72</v>
      </c>
      <c r="EK233" s="138">
        <v>13305</v>
      </c>
      <c r="EL233" s="140" t="s">
        <v>172</v>
      </c>
      <c r="EM233" s="133"/>
      <c r="EN233" s="133"/>
      <c r="EO233" s="145"/>
      <c r="EP233" s="145"/>
      <c r="EQ233" s="145"/>
      <c r="ER233" s="145"/>
      <c r="ES233" s="145"/>
      <c r="ET233" s="145"/>
      <c r="EU233" s="145"/>
      <c r="EV233" s="145"/>
      <c r="EW233" s="145"/>
      <c r="EX233" s="145"/>
      <c r="EY233" s="146"/>
      <c r="EZ233" s="146"/>
      <c r="FA233" s="146"/>
      <c r="FB233" s="146"/>
      <c r="FC233" s="123"/>
      <c r="FD233" s="123"/>
      <c r="FE233" s="123"/>
      <c r="FF233" s="123"/>
      <c r="FG233" s="123"/>
      <c r="FH233" s="123"/>
      <c r="FI233" s="123"/>
      <c r="FJ233" s="123"/>
      <c r="FK233" s="123"/>
      <c r="FL233" s="123"/>
      <c r="FM233" s="123"/>
      <c r="FN233" s="123"/>
      <c r="FO233" s="123"/>
      <c r="FP233" s="123"/>
      <c r="FQ233" s="123"/>
      <c r="FR233" s="123"/>
      <c r="FS233" s="123"/>
      <c r="FT233" s="123"/>
      <c r="FU233" s="123"/>
      <c r="FV233" s="123"/>
      <c r="FW233" s="123"/>
      <c r="FX233" s="120"/>
      <c r="FY233" s="120"/>
    </row>
    <row r="234" spans="1:181" ht="17.25" hidden="1" customHeight="1">
      <c r="A234" s="95"/>
      <c r="B234" s="95"/>
      <c r="C234" s="95"/>
      <c r="D234" s="95"/>
      <c r="E234" s="95"/>
      <c r="F234" s="95"/>
      <c r="G234" s="95"/>
      <c r="H234" s="95"/>
      <c r="I234" s="95"/>
      <c r="J234" s="95"/>
      <c r="K234" s="95"/>
      <c r="L234" s="95"/>
      <c r="M234" s="95"/>
      <c r="N234" s="95"/>
      <c r="O234" s="95"/>
      <c r="P234" s="95"/>
      <c r="Q234" s="95"/>
      <c r="R234" s="95"/>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45"/>
      <c r="CS234" s="145"/>
      <c r="CT234" s="145"/>
      <c r="CU234" s="133"/>
      <c r="CV234" s="133">
        <f t="shared" ca="1" si="14"/>
        <v>73</v>
      </c>
      <c r="CW234" s="138">
        <v>210</v>
      </c>
      <c r="CX234" s="140" t="s">
        <v>173</v>
      </c>
      <c r="CY234" s="133"/>
      <c r="CZ234" s="133"/>
      <c r="DA234" s="133"/>
      <c r="DB234" s="145"/>
      <c r="DC234" s="145"/>
      <c r="DD234" s="145"/>
      <c r="DE234" s="145"/>
      <c r="DF234" s="145"/>
      <c r="DG234" s="145"/>
      <c r="DH234" s="145"/>
      <c r="DI234" s="146"/>
      <c r="DJ234" s="123"/>
      <c r="DK234" s="342"/>
      <c r="DL234" s="145"/>
      <c r="DM234" s="145"/>
      <c r="DN234" s="145"/>
      <c r="DO234" s="145"/>
      <c r="DP234" s="145"/>
      <c r="DQ234" s="145"/>
      <c r="DR234" s="145"/>
      <c r="DS234" s="145"/>
      <c r="DT234" s="145"/>
      <c r="DU234" s="145"/>
      <c r="DV234" s="145"/>
      <c r="DW234" s="145"/>
      <c r="DX234" s="145"/>
      <c r="DY234" s="145"/>
      <c r="DZ234" s="145"/>
      <c r="EA234" s="145"/>
      <c r="EB234" s="145"/>
      <c r="EC234" s="145"/>
      <c r="ED234" s="145"/>
      <c r="EE234" s="145"/>
      <c r="EF234" s="145"/>
      <c r="EG234" s="145"/>
      <c r="EH234" s="133"/>
      <c r="EI234" s="133"/>
      <c r="EJ234" s="133">
        <f t="shared" ca="1" si="15"/>
        <v>73</v>
      </c>
      <c r="EK234" s="138">
        <v>13307</v>
      </c>
      <c r="EL234" s="140" t="s">
        <v>174</v>
      </c>
      <c r="EM234" s="133"/>
      <c r="EN234" s="133"/>
      <c r="EO234" s="145"/>
      <c r="EP234" s="145"/>
      <c r="EQ234" s="145"/>
      <c r="ER234" s="145"/>
      <c r="ES234" s="145"/>
      <c r="ET234" s="145"/>
      <c r="EU234" s="145"/>
      <c r="EV234" s="145"/>
      <c r="EW234" s="145"/>
      <c r="EX234" s="145"/>
      <c r="EY234" s="146"/>
      <c r="EZ234" s="146"/>
      <c r="FA234" s="146"/>
      <c r="FB234" s="146"/>
      <c r="FC234" s="123"/>
      <c r="FD234" s="123"/>
      <c r="FE234" s="123"/>
      <c r="FF234" s="123"/>
      <c r="FG234" s="123"/>
      <c r="FH234" s="123"/>
      <c r="FI234" s="123"/>
      <c r="FJ234" s="123"/>
      <c r="FK234" s="123"/>
      <c r="FL234" s="123"/>
      <c r="FM234" s="123"/>
      <c r="FN234" s="123"/>
      <c r="FO234" s="123"/>
      <c r="FP234" s="123"/>
      <c r="FQ234" s="123"/>
      <c r="FR234" s="123"/>
      <c r="FS234" s="123"/>
      <c r="FT234" s="123"/>
      <c r="FU234" s="123"/>
      <c r="FV234" s="123"/>
      <c r="FW234" s="123"/>
      <c r="FX234" s="120"/>
      <c r="FY234" s="120"/>
    </row>
    <row r="235" spans="1:181" ht="17.25" hidden="1" customHeight="1">
      <c r="A235" s="95"/>
      <c r="B235" s="95"/>
      <c r="C235" s="95"/>
      <c r="D235" s="95"/>
      <c r="E235" s="95"/>
      <c r="F235" s="95"/>
      <c r="G235" s="95"/>
      <c r="H235" s="95"/>
      <c r="I235" s="95"/>
      <c r="J235" s="95"/>
      <c r="K235" s="95"/>
      <c r="L235" s="95"/>
      <c r="M235" s="95"/>
      <c r="N235" s="95"/>
      <c r="O235" s="95"/>
      <c r="P235" s="95"/>
      <c r="Q235" s="95"/>
      <c r="R235" s="95"/>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45"/>
      <c r="CS235" s="145"/>
      <c r="CT235" s="145"/>
      <c r="CU235" s="133"/>
      <c r="CV235" s="133">
        <f t="shared" ca="1" si="14"/>
        <v>74</v>
      </c>
      <c r="CW235" s="138">
        <v>220</v>
      </c>
      <c r="CX235" s="140" t="s">
        <v>175</v>
      </c>
      <c r="CY235" s="133"/>
      <c r="CZ235" s="133"/>
      <c r="DA235" s="133"/>
      <c r="DB235" s="145"/>
      <c r="DC235" s="145"/>
      <c r="DD235" s="145"/>
      <c r="DE235" s="145"/>
      <c r="DF235" s="145"/>
      <c r="DG235" s="145"/>
      <c r="DH235" s="145"/>
      <c r="DI235" s="146"/>
      <c r="DJ235" s="123"/>
      <c r="DK235" s="342"/>
      <c r="DL235" s="145"/>
      <c r="DM235" s="145"/>
      <c r="DN235" s="145"/>
      <c r="DO235" s="145"/>
      <c r="DP235" s="145"/>
      <c r="DQ235" s="145"/>
      <c r="DR235" s="145"/>
      <c r="DS235" s="145"/>
      <c r="DT235" s="145"/>
      <c r="DU235" s="145"/>
      <c r="DV235" s="145"/>
      <c r="DW235" s="145"/>
      <c r="DX235" s="145"/>
      <c r="DY235" s="145"/>
      <c r="DZ235" s="145"/>
      <c r="EA235" s="145"/>
      <c r="EB235" s="145"/>
      <c r="EC235" s="145"/>
      <c r="ED235" s="145"/>
      <c r="EE235" s="145"/>
      <c r="EF235" s="145"/>
      <c r="EG235" s="145"/>
      <c r="EH235" s="133"/>
      <c r="EI235" s="133"/>
      <c r="EJ235" s="133">
        <f t="shared" ca="1" si="15"/>
        <v>74</v>
      </c>
      <c r="EK235" s="138">
        <v>13308</v>
      </c>
      <c r="EL235" s="140" t="s">
        <v>176</v>
      </c>
      <c r="EM235" s="133"/>
      <c r="EN235" s="133"/>
      <c r="EO235" s="145"/>
      <c r="EP235" s="145"/>
      <c r="EQ235" s="145"/>
      <c r="ER235" s="145"/>
      <c r="ES235" s="145"/>
      <c r="ET235" s="145"/>
      <c r="EU235" s="145"/>
      <c r="EV235" s="145"/>
      <c r="EW235" s="145"/>
      <c r="EX235" s="145"/>
      <c r="EY235" s="146"/>
      <c r="EZ235" s="146"/>
      <c r="FA235" s="146"/>
      <c r="FB235" s="146"/>
      <c r="FC235" s="123"/>
      <c r="FD235" s="123"/>
      <c r="FE235" s="123"/>
      <c r="FF235" s="123"/>
      <c r="FG235" s="123"/>
      <c r="FH235" s="123"/>
      <c r="FI235" s="123"/>
      <c r="FJ235" s="123"/>
      <c r="FK235" s="123"/>
      <c r="FL235" s="123"/>
      <c r="FM235" s="123"/>
      <c r="FN235" s="123"/>
      <c r="FO235" s="123"/>
      <c r="FP235" s="123"/>
      <c r="FQ235" s="123"/>
      <c r="FR235" s="123"/>
      <c r="FS235" s="123"/>
      <c r="FT235" s="123"/>
      <c r="FU235" s="123"/>
      <c r="FV235" s="123"/>
      <c r="FW235" s="123"/>
      <c r="FX235" s="120"/>
      <c r="FY235" s="120"/>
    </row>
    <row r="236" spans="1:181" ht="17.25" hidden="1" customHeight="1">
      <c r="A236" s="95"/>
      <c r="B236" s="95"/>
      <c r="C236" s="95"/>
      <c r="D236" s="95"/>
      <c r="E236" s="95"/>
      <c r="F236" s="95"/>
      <c r="G236" s="95"/>
      <c r="H236" s="95"/>
      <c r="I236" s="95"/>
      <c r="J236" s="95"/>
      <c r="K236" s="95"/>
      <c r="L236" s="95"/>
      <c r="M236" s="95"/>
      <c r="N236" s="95"/>
      <c r="O236" s="95"/>
      <c r="P236" s="95"/>
      <c r="Q236" s="95"/>
      <c r="R236" s="95"/>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45"/>
      <c r="CS236" s="145"/>
      <c r="CT236" s="145"/>
      <c r="CU236" s="133"/>
      <c r="CV236" s="133">
        <f t="shared" ca="1" si="14"/>
        <v>75</v>
      </c>
      <c r="CW236" s="138">
        <v>230</v>
      </c>
      <c r="CX236" s="140" t="s">
        <v>177</v>
      </c>
      <c r="CY236" s="133"/>
      <c r="CZ236" s="133"/>
      <c r="DA236" s="133"/>
      <c r="DB236" s="145"/>
      <c r="DC236" s="145"/>
      <c r="DD236" s="145"/>
      <c r="DE236" s="145"/>
      <c r="DF236" s="145"/>
      <c r="DG236" s="145"/>
      <c r="DH236" s="145"/>
      <c r="DI236" s="146"/>
      <c r="DJ236" s="146"/>
      <c r="DK236" s="145"/>
      <c r="DL236" s="145"/>
      <c r="DM236" s="145"/>
      <c r="DN236" s="145"/>
      <c r="DO236" s="145"/>
      <c r="DP236" s="145"/>
      <c r="DQ236" s="145"/>
      <c r="DR236" s="145"/>
      <c r="DS236" s="145"/>
      <c r="DT236" s="145"/>
      <c r="DU236" s="145"/>
      <c r="DV236" s="145"/>
      <c r="DW236" s="145"/>
      <c r="DX236" s="145"/>
      <c r="DY236" s="145"/>
      <c r="DZ236" s="145"/>
      <c r="EA236" s="145"/>
      <c r="EB236" s="145"/>
      <c r="EC236" s="145"/>
      <c r="ED236" s="145"/>
      <c r="EE236" s="145"/>
      <c r="EF236" s="145"/>
      <c r="EG236" s="145"/>
      <c r="EH236" s="133"/>
      <c r="EI236" s="133"/>
      <c r="EJ236" s="133">
        <f t="shared" ca="1" si="15"/>
        <v>75</v>
      </c>
      <c r="EK236" s="138">
        <v>14001</v>
      </c>
      <c r="EL236" s="140" t="s">
        <v>162</v>
      </c>
      <c r="EM236" s="133"/>
      <c r="EN236" s="133"/>
      <c r="EO236" s="145"/>
      <c r="EP236" s="145"/>
      <c r="EQ236" s="145"/>
      <c r="ER236" s="145"/>
      <c r="ES236" s="145"/>
      <c r="ET236" s="145"/>
      <c r="EU236" s="145"/>
      <c r="EV236" s="145"/>
      <c r="EW236" s="145"/>
      <c r="EX236" s="145"/>
      <c r="EY236" s="146"/>
      <c r="EZ236" s="146"/>
      <c r="FA236" s="146"/>
      <c r="FB236" s="146"/>
      <c r="FC236" s="123"/>
      <c r="FD236" s="123"/>
      <c r="FE236" s="123"/>
      <c r="FF236" s="123"/>
      <c r="FG236" s="123"/>
      <c r="FH236" s="123"/>
      <c r="FI236" s="123"/>
      <c r="FJ236" s="123"/>
      <c r="FK236" s="123"/>
      <c r="FL236" s="123"/>
      <c r="FM236" s="123"/>
      <c r="FN236" s="123"/>
      <c r="FO236" s="123"/>
      <c r="FP236" s="123"/>
      <c r="FQ236" s="123"/>
      <c r="FR236" s="123"/>
      <c r="FS236" s="123"/>
      <c r="FT236" s="123"/>
      <c r="FU236" s="123"/>
      <c r="FV236" s="123"/>
      <c r="FW236" s="123"/>
      <c r="FX236" s="120"/>
      <c r="FY236" s="120"/>
    </row>
    <row r="237" spans="1:181" ht="17.25" hidden="1" customHeight="1">
      <c r="A237" s="95"/>
      <c r="B237" s="95"/>
      <c r="C237" s="95"/>
      <c r="D237" s="95"/>
      <c r="E237" s="95"/>
      <c r="F237" s="95"/>
      <c r="G237" s="95"/>
      <c r="H237" s="95"/>
      <c r="I237" s="95"/>
      <c r="J237" s="95"/>
      <c r="K237" s="95"/>
      <c r="L237" s="95"/>
      <c r="M237" s="95"/>
      <c r="N237" s="95"/>
      <c r="O237" s="95"/>
      <c r="P237" s="95"/>
      <c r="Q237" s="95"/>
      <c r="R237" s="95"/>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45"/>
      <c r="CS237" s="145"/>
      <c r="CT237" s="145"/>
      <c r="CU237" s="133"/>
      <c r="CV237" s="133">
        <f t="shared" ca="1" si="14"/>
        <v>76</v>
      </c>
      <c r="CW237" s="138">
        <v>240</v>
      </c>
      <c r="CX237" s="140" t="s">
        <v>178</v>
      </c>
      <c r="CY237" s="133"/>
      <c r="CZ237" s="133"/>
      <c r="DA237" s="133"/>
      <c r="DB237" s="145"/>
      <c r="DC237" s="145"/>
      <c r="DD237" s="145"/>
      <c r="DE237" s="145"/>
      <c r="DF237" s="145"/>
      <c r="DG237" s="145"/>
      <c r="DH237" s="145"/>
      <c r="DI237" s="146"/>
      <c r="DJ237" s="146"/>
      <c r="DK237" s="145"/>
      <c r="DL237" s="145"/>
      <c r="DM237" s="145"/>
      <c r="DN237" s="145"/>
      <c r="DO237" s="145"/>
      <c r="DP237" s="145"/>
      <c r="DQ237" s="145"/>
      <c r="DR237" s="145"/>
      <c r="DS237" s="145"/>
      <c r="DT237" s="145"/>
      <c r="DU237" s="145"/>
      <c r="DV237" s="145"/>
      <c r="DW237" s="145"/>
      <c r="DX237" s="145"/>
      <c r="DY237" s="145"/>
      <c r="DZ237" s="145"/>
      <c r="EA237" s="145"/>
      <c r="EB237" s="145"/>
      <c r="EC237" s="145"/>
      <c r="ED237" s="145"/>
      <c r="EE237" s="145"/>
      <c r="EF237" s="145"/>
      <c r="EG237" s="145"/>
      <c r="EH237" s="133"/>
      <c r="EI237" s="133"/>
      <c r="EJ237" s="133">
        <f t="shared" ca="1" si="15"/>
        <v>76</v>
      </c>
      <c r="EK237" s="138">
        <v>14100</v>
      </c>
      <c r="EL237" s="140" t="s">
        <v>165</v>
      </c>
      <c r="EM237" s="133"/>
      <c r="EN237" s="133"/>
      <c r="EO237" s="145"/>
      <c r="EP237" s="145"/>
      <c r="EQ237" s="145"/>
      <c r="ER237" s="145"/>
      <c r="ES237" s="145"/>
      <c r="ET237" s="145"/>
      <c r="EU237" s="145"/>
      <c r="EV237" s="145"/>
      <c r="EW237" s="145"/>
      <c r="EX237" s="145"/>
      <c r="EY237" s="146"/>
      <c r="EZ237" s="146"/>
      <c r="FA237" s="146"/>
      <c r="FB237" s="146"/>
      <c r="FC237" s="123"/>
      <c r="FD237" s="123"/>
      <c r="FE237" s="123"/>
      <c r="FF237" s="123"/>
      <c r="FG237" s="123"/>
      <c r="FH237" s="123"/>
      <c r="FI237" s="123"/>
      <c r="FJ237" s="123"/>
      <c r="FK237" s="123"/>
      <c r="FL237" s="123"/>
      <c r="FM237" s="123"/>
      <c r="FN237" s="123"/>
      <c r="FO237" s="123"/>
      <c r="FP237" s="123"/>
      <c r="FQ237" s="123"/>
      <c r="FR237" s="123"/>
      <c r="FS237" s="123"/>
      <c r="FT237" s="123"/>
      <c r="FU237" s="123"/>
      <c r="FV237" s="123"/>
      <c r="FW237" s="123"/>
      <c r="FX237" s="120"/>
      <c r="FY237" s="120"/>
    </row>
    <row r="238" spans="1:181" ht="17.25" hidden="1" customHeight="1">
      <c r="A238" s="95"/>
      <c r="B238" s="95"/>
      <c r="C238" s="95"/>
      <c r="D238" s="95"/>
      <c r="E238" s="95"/>
      <c r="F238" s="95"/>
      <c r="G238" s="95"/>
      <c r="H238" s="95"/>
      <c r="I238" s="95"/>
      <c r="J238" s="95"/>
      <c r="K238" s="95"/>
      <c r="L238" s="95"/>
      <c r="M238" s="95"/>
      <c r="N238" s="95"/>
      <c r="O238" s="95"/>
      <c r="P238" s="95"/>
      <c r="Q238" s="95"/>
      <c r="R238" s="95"/>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c r="BM238" s="123"/>
      <c r="BN238" s="123"/>
      <c r="BO238" s="123"/>
      <c r="BP238" s="123"/>
      <c r="BQ238" s="123"/>
      <c r="BR238" s="123"/>
      <c r="BS238" s="123"/>
      <c r="BT238" s="123"/>
      <c r="BU238" s="123"/>
      <c r="BV238" s="123"/>
      <c r="BW238" s="123"/>
      <c r="BX238" s="123"/>
      <c r="BY238" s="123"/>
      <c r="BZ238" s="123"/>
      <c r="CA238" s="123"/>
      <c r="CB238" s="123"/>
      <c r="CC238" s="123"/>
      <c r="CD238" s="123"/>
      <c r="CE238" s="123"/>
      <c r="CF238" s="123"/>
      <c r="CG238" s="123"/>
      <c r="CH238" s="123"/>
      <c r="CI238" s="123"/>
      <c r="CJ238" s="123"/>
      <c r="CK238" s="123"/>
      <c r="CL238" s="123"/>
      <c r="CM238" s="123"/>
      <c r="CN238" s="123"/>
      <c r="CO238" s="123"/>
      <c r="CP238" s="123"/>
      <c r="CQ238" s="123"/>
      <c r="CR238" s="145"/>
      <c r="CS238" s="145"/>
      <c r="CT238" s="145"/>
      <c r="CU238" s="133"/>
      <c r="CV238" s="133">
        <f t="shared" ca="1" si="14"/>
        <v>77</v>
      </c>
      <c r="CW238" s="138">
        <v>250</v>
      </c>
      <c r="CX238" s="140" t="s">
        <v>179</v>
      </c>
      <c r="CY238" s="133"/>
      <c r="CZ238" s="133"/>
      <c r="DA238" s="133"/>
      <c r="DB238" s="145"/>
      <c r="DC238" s="145"/>
      <c r="DD238" s="145"/>
      <c r="DE238" s="145"/>
      <c r="DF238" s="145"/>
      <c r="DG238" s="145"/>
      <c r="DH238" s="145"/>
      <c r="DI238" s="146"/>
      <c r="DJ238" s="146"/>
      <c r="DK238" s="145"/>
      <c r="DL238" s="145"/>
      <c r="DM238" s="145"/>
      <c r="DN238" s="145"/>
      <c r="DO238" s="145"/>
      <c r="DP238" s="145"/>
      <c r="DQ238" s="145"/>
      <c r="DR238" s="145"/>
      <c r="DS238" s="145"/>
      <c r="DT238" s="145"/>
      <c r="DU238" s="145"/>
      <c r="DV238" s="145"/>
      <c r="DW238" s="145"/>
      <c r="DX238" s="145"/>
      <c r="DY238" s="145"/>
      <c r="DZ238" s="145"/>
      <c r="EA238" s="145"/>
      <c r="EB238" s="145"/>
      <c r="EC238" s="145"/>
      <c r="ED238" s="145"/>
      <c r="EE238" s="145"/>
      <c r="EF238" s="145"/>
      <c r="EG238" s="145"/>
      <c r="EH238" s="133"/>
      <c r="EI238" s="133"/>
      <c r="EJ238" s="133">
        <f t="shared" ca="1" si="15"/>
        <v>77</v>
      </c>
      <c r="EK238" s="138">
        <v>14102</v>
      </c>
      <c r="EL238" s="140" t="s">
        <v>180</v>
      </c>
      <c r="EM238" s="133"/>
      <c r="EN238" s="133"/>
      <c r="EO238" s="145"/>
      <c r="EP238" s="145"/>
      <c r="EQ238" s="145"/>
      <c r="ER238" s="145"/>
      <c r="ES238" s="145"/>
      <c r="ET238" s="145"/>
      <c r="EU238" s="145"/>
      <c r="EV238" s="145"/>
      <c r="EW238" s="145"/>
      <c r="EX238" s="145"/>
      <c r="EY238" s="146"/>
      <c r="EZ238" s="146"/>
      <c r="FA238" s="146"/>
      <c r="FB238" s="146"/>
      <c r="FC238" s="123"/>
      <c r="FD238" s="123"/>
      <c r="FE238" s="123"/>
      <c r="FF238" s="123"/>
      <c r="FG238" s="123"/>
      <c r="FH238" s="123"/>
      <c r="FI238" s="123"/>
      <c r="FJ238" s="123"/>
      <c r="FK238" s="123"/>
      <c r="FL238" s="123"/>
      <c r="FM238" s="123"/>
      <c r="FN238" s="123"/>
      <c r="FO238" s="123"/>
      <c r="FP238" s="123"/>
      <c r="FQ238" s="123"/>
      <c r="FR238" s="123"/>
      <c r="FS238" s="123"/>
      <c r="FT238" s="123"/>
      <c r="FU238" s="123"/>
      <c r="FV238" s="123"/>
      <c r="FW238" s="123"/>
      <c r="FX238" s="120"/>
      <c r="FY238" s="120"/>
    </row>
    <row r="239" spans="1:181" ht="17.25" hidden="1" customHeight="1">
      <c r="A239" s="95"/>
      <c r="B239" s="95"/>
      <c r="C239" s="95"/>
      <c r="D239" s="95"/>
      <c r="E239" s="95"/>
      <c r="F239" s="95"/>
      <c r="G239" s="95"/>
      <c r="H239" s="95"/>
      <c r="I239" s="95"/>
      <c r="J239" s="95"/>
      <c r="K239" s="95"/>
      <c r="L239" s="95"/>
      <c r="M239" s="95"/>
      <c r="N239" s="95"/>
      <c r="O239" s="95"/>
      <c r="P239" s="95"/>
      <c r="Q239" s="95"/>
      <c r="R239" s="95"/>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45"/>
      <c r="CS239" s="145"/>
      <c r="CT239" s="145"/>
      <c r="CU239" s="133"/>
      <c r="CV239" s="133">
        <f t="shared" ca="1" si="14"/>
        <v>78</v>
      </c>
      <c r="CW239" s="138">
        <v>260</v>
      </c>
      <c r="CX239" s="140" t="s">
        <v>181</v>
      </c>
      <c r="CY239" s="133"/>
      <c r="CZ239" s="133"/>
      <c r="DA239" s="133"/>
      <c r="DB239" s="145"/>
      <c r="DC239" s="145"/>
      <c r="DD239" s="145"/>
      <c r="DE239" s="145"/>
      <c r="DF239" s="145"/>
      <c r="DG239" s="145"/>
      <c r="DH239" s="145"/>
      <c r="DI239" s="146"/>
      <c r="DJ239" s="146"/>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c r="EE239" s="145"/>
      <c r="EF239" s="145"/>
      <c r="EG239" s="145"/>
      <c r="EH239" s="133"/>
      <c r="EI239" s="133"/>
      <c r="EJ239" s="133">
        <f t="shared" ca="1" si="15"/>
        <v>78</v>
      </c>
      <c r="EK239" s="138">
        <v>14103</v>
      </c>
      <c r="EL239" s="140" t="s">
        <v>182</v>
      </c>
      <c r="EM239" s="133"/>
      <c r="EN239" s="133"/>
      <c r="EO239" s="145"/>
      <c r="EP239" s="145"/>
      <c r="EQ239" s="145"/>
      <c r="ER239" s="145"/>
      <c r="ES239" s="145"/>
      <c r="ET239" s="145"/>
      <c r="EU239" s="145"/>
      <c r="EV239" s="145"/>
      <c r="EW239" s="145"/>
      <c r="EX239" s="145"/>
      <c r="EY239" s="146"/>
      <c r="EZ239" s="146"/>
      <c r="FA239" s="146"/>
      <c r="FB239" s="146"/>
      <c r="FC239" s="123"/>
      <c r="FD239" s="123"/>
      <c r="FE239" s="123"/>
      <c r="FF239" s="123"/>
      <c r="FG239" s="123"/>
      <c r="FH239" s="123"/>
      <c r="FI239" s="123"/>
      <c r="FJ239" s="123"/>
      <c r="FK239" s="123"/>
      <c r="FL239" s="123"/>
      <c r="FM239" s="123"/>
      <c r="FN239" s="123"/>
      <c r="FO239" s="123"/>
      <c r="FP239" s="123"/>
      <c r="FQ239" s="123"/>
      <c r="FR239" s="123"/>
      <c r="FS239" s="123"/>
      <c r="FT239" s="123"/>
      <c r="FU239" s="123"/>
      <c r="FV239" s="123"/>
      <c r="FW239" s="123"/>
      <c r="FX239" s="120"/>
      <c r="FY239" s="120"/>
    </row>
    <row r="240" spans="1:181" ht="17.25" hidden="1" customHeight="1">
      <c r="A240" s="95"/>
      <c r="B240" s="95"/>
      <c r="C240" s="95"/>
      <c r="D240" s="95"/>
      <c r="E240" s="95"/>
      <c r="F240" s="95"/>
      <c r="G240" s="95"/>
      <c r="H240" s="95"/>
      <c r="I240" s="95"/>
      <c r="J240" s="95"/>
      <c r="K240" s="95"/>
      <c r="L240" s="95"/>
      <c r="M240" s="95"/>
      <c r="N240" s="95"/>
      <c r="O240" s="95"/>
      <c r="P240" s="95"/>
      <c r="Q240" s="95"/>
      <c r="R240" s="95"/>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c r="CM240" s="123"/>
      <c r="CN240" s="123"/>
      <c r="CO240" s="123"/>
      <c r="CP240" s="123"/>
      <c r="CQ240" s="123"/>
      <c r="CR240" s="145"/>
      <c r="CS240" s="145"/>
      <c r="CT240" s="145"/>
      <c r="CU240" s="133"/>
      <c r="CV240" s="133">
        <f t="shared" ca="1" si="14"/>
        <v>79</v>
      </c>
      <c r="CW240" s="138">
        <v>270</v>
      </c>
      <c r="CX240" s="140" t="s">
        <v>183</v>
      </c>
      <c r="CY240" s="133"/>
      <c r="CZ240" s="133"/>
      <c r="DA240" s="133"/>
      <c r="DB240" s="145"/>
      <c r="DC240" s="145"/>
      <c r="DD240" s="145"/>
      <c r="DE240" s="145"/>
      <c r="DF240" s="145"/>
      <c r="DG240" s="145"/>
      <c r="DH240" s="145"/>
      <c r="DI240" s="146"/>
      <c r="DJ240" s="146"/>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c r="EE240" s="145"/>
      <c r="EF240" s="145"/>
      <c r="EG240" s="145"/>
      <c r="EH240" s="133"/>
      <c r="EI240" s="133"/>
      <c r="EJ240" s="133">
        <f t="shared" ca="1" si="15"/>
        <v>79</v>
      </c>
      <c r="EK240" s="138">
        <v>14104</v>
      </c>
      <c r="EL240" s="140" t="s">
        <v>184</v>
      </c>
      <c r="EM240" s="133"/>
      <c r="EN240" s="133"/>
      <c r="EO240" s="145"/>
      <c r="EP240" s="145"/>
      <c r="EQ240" s="145"/>
      <c r="ER240" s="145"/>
      <c r="ES240" s="145"/>
      <c r="ET240" s="145"/>
      <c r="EU240" s="145"/>
      <c r="EV240" s="145"/>
      <c r="EW240" s="145"/>
      <c r="EX240" s="145"/>
      <c r="EY240" s="146"/>
      <c r="EZ240" s="146"/>
      <c r="FA240" s="146"/>
      <c r="FB240" s="146"/>
      <c r="FC240" s="123"/>
      <c r="FD240" s="123"/>
      <c r="FE240" s="123"/>
      <c r="FF240" s="123"/>
      <c r="FG240" s="123"/>
      <c r="FH240" s="123"/>
      <c r="FI240" s="123"/>
      <c r="FJ240" s="123"/>
      <c r="FK240" s="123"/>
      <c r="FL240" s="123"/>
      <c r="FM240" s="123"/>
      <c r="FN240" s="123"/>
      <c r="FO240" s="123"/>
      <c r="FP240" s="123"/>
      <c r="FQ240" s="123"/>
      <c r="FR240" s="123"/>
      <c r="FS240" s="123"/>
      <c r="FT240" s="123"/>
      <c r="FU240" s="123"/>
      <c r="FV240" s="123"/>
      <c r="FW240" s="123"/>
      <c r="FX240" s="120"/>
      <c r="FY240" s="120"/>
    </row>
    <row r="241" spans="1:181" ht="17.25" hidden="1" customHeight="1">
      <c r="A241" s="95"/>
      <c r="B241" s="95"/>
      <c r="C241" s="95"/>
      <c r="D241" s="95"/>
      <c r="E241" s="95"/>
      <c r="F241" s="95"/>
      <c r="G241" s="95"/>
      <c r="H241" s="95"/>
      <c r="I241" s="95"/>
      <c r="J241" s="95"/>
      <c r="K241" s="95"/>
      <c r="L241" s="95"/>
      <c r="M241" s="95"/>
      <c r="N241" s="95"/>
      <c r="O241" s="95"/>
      <c r="P241" s="95"/>
      <c r="Q241" s="95"/>
      <c r="R241" s="95"/>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45"/>
      <c r="CS241" s="145"/>
      <c r="CT241" s="145"/>
      <c r="CU241" s="133"/>
      <c r="CV241" s="133">
        <f t="shared" ca="1" si="14"/>
        <v>80</v>
      </c>
      <c r="CW241" s="138">
        <v>271</v>
      </c>
      <c r="CX241" s="140" t="s">
        <v>185</v>
      </c>
      <c r="CY241" s="133"/>
      <c r="CZ241" s="133"/>
      <c r="DA241" s="133"/>
      <c r="DB241" s="145"/>
      <c r="DC241" s="145"/>
      <c r="DD241" s="145"/>
      <c r="DE241" s="145"/>
      <c r="DF241" s="145"/>
      <c r="DG241" s="145"/>
      <c r="DH241" s="145"/>
      <c r="DI241" s="146"/>
      <c r="DJ241" s="146"/>
      <c r="DK241" s="145"/>
      <c r="DL241" s="145"/>
      <c r="DM241" s="145"/>
      <c r="DN241" s="145"/>
      <c r="DO241" s="145"/>
      <c r="DP241" s="145"/>
      <c r="DQ241" s="145"/>
      <c r="DR241" s="145"/>
      <c r="DS241" s="145"/>
      <c r="DT241" s="145"/>
      <c r="DU241" s="145"/>
      <c r="DV241" s="145"/>
      <c r="DW241" s="145"/>
      <c r="DX241" s="145"/>
      <c r="DY241" s="145"/>
      <c r="DZ241" s="145"/>
      <c r="EA241" s="145"/>
      <c r="EB241" s="145"/>
      <c r="EC241" s="145"/>
      <c r="ED241" s="145"/>
      <c r="EE241" s="145"/>
      <c r="EF241" s="145"/>
      <c r="EG241" s="145"/>
      <c r="EH241" s="133"/>
      <c r="EI241" s="133"/>
      <c r="EJ241" s="133">
        <f t="shared" ca="1" si="15"/>
        <v>80</v>
      </c>
      <c r="EK241" s="138">
        <v>14105</v>
      </c>
      <c r="EL241" s="140" t="s">
        <v>186</v>
      </c>
      <c r="EM241" s="133"/>
      <c r="EN241" s="133"/>
      <c r="EO241" s="145"/>
      <c r="EP241" s="145"/>
      <c r="EQ241" s="145"/>
      <c r="ER241" s="145"/>
      <c r="ES241" s="145"/>
      <c r="ET241" s="145"/>
      <c r="EU241" s="145"/>
      <c r="EV241" s="145"/>
      <c r="EW241" s="145"/>
      <c r="EX241" s="145"/>
      <c r="EY241" s="146"/>
      <c r="EZ241" s="146"/>
      <c r="FA241" s="146"/>
      <c r="FB241" s="146"/>
      <c r="FC241" s="123"/>
      <c r="FD241" s="123"/>
      <c r="FE241" s="123"/>
      <c r="FF241" s="123"/>
      <c r="FG241" s="123"/>
      <c r="FH241" s="123"/>
      <c r="FI241" s="123"/>
      <c r="FJ241" s="123"/>
      <c r="FK241" s="123"/>
      <c r="FL241" s="123"/>
      <c r="FM241" s="123"/>
      <c r="FN241" s="123"/>
      <c r="FO241" s="123"/>
      <c r="FP241" s="123"/>
      <c r="FQ241" s="123"/>
      <c r="FR241" s="123"/>
      <c r="FS241" s="123"/>
      <c r="FT241" s="123"/>
      <c r="FU241" s="123"/>
      <c r="FV241" s="123"/>
      <c r="FW241" s="123"/>
      <c r="FX241" s="120"/>
      <c r="FY241" s="120"/>
    </row>
    <row r="242" spans="1:181" ht="17.25" hidden="1" customHeight="1">
      <c r="A242" s="95"/>
      <c r="B242" s="95"/>
      <c r="C242" s="95"/>
      <c r="D242" s="95"/>
      <c r="E242" s="95"/>
      <c r="F242" s="95"/>
      <c r="G242" s="95"/>
      <c r="H242" s="95"/>
      <c r="I242" s="95"/>
      <c r="J242" s="95"/>
      <c r="K242" s="95"/>
      <c r="L242" s="95"/>
      <c r="M242" s="95"/>
      <c r="N242" s="95"/>
      <c r="O242" s="95"/>
      <c r="P242" s="95"/>
      <c r="Q242" s="95"/>
      <c r="R242" s="95"/>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c r="BM242" s="123"/>
      <c r="BN242" s="123"/>
      <c r="BO242" s="123"/>
      <c r="BP242" s="123"/>
      <c r="BQ242" s="123"/>
      <c r="BR242" s="123"/>
      <c r="BS242" s="123"/>
      <c r="BT242" s="123"/>
      <c r="BU242" s="123"/>
      <c r="BV242" s="123"/>
      <c r="BW242" s="123"/>
      <c r="BX242" s="123"/>
      <c r="BY242" s="123"/>
      <c r="BZ242" s="123"/>
      <c r="CA242" s="123"/>
      <c r="CB242" s="123"/>
      <c r="CC242" s="123"/>
      <c r="CD242" s="123"/>
      <c r="CE242" s="123"/>
      <c r="CF242" s="123"/>
      <c r="CG242" s="123"/>
      <c r="CH242" s="123"/>
      <c r="CI242" s="123"/>
      <c r="CJ242" s="123"/>
      <c r="CK242" s="123"/>
      <c r="CL242" s="123"/>
      <c r="CM242" s="123"/>
      <c r="CN242" s="123"/>
      <c r="CO242" s="123"/>
      <c r="CP242" s="123"/>
      <c r="CQ242" s="123"/>
      <c r="CR242" s="145"/>
      <c r="CS242" s="145"/>
      <c r="CT242" s="145"/>
      <c r="CU242" s="133"/>
      <c r="CV242" s="133">
        <f t="shared" ca="1" si="14"/>
        <v>81</v>
      </c>
      <c r="CW242" s="138">
        <v>280</v>
      </c>
      <c r="CX242" s="140" t="s">
        <v>187</v>
      </c>
      <c r="CY242" s="133"/>
      <c r="CZ242" s="133"/>
      <c r="DA242" s="133"/>
      <c r="DB242" s="145"/>
      <c r="DC242" s="145"/>
      <c r="DD242" s="145"/>
      <c r="DE242" s="145"/>
      <c r="DF242" s="145"/>
      <c r="DG242" s="145"/>
      <c r="DH242" s="145"/>
      <c r="DI242" s="146"/>
      <c r="DJ242" s="146"/>
      <c r="DK242" s="145"/>
      <c r="DL242" s="145"/>
      <c r="DM242" s="145"/>
      <c r="DN242" s="145"/>
      <c r="DO242" s="145"/>
      <c r="DP242" s="145"/>
      <c r="DQ242" s="145"/>
      <c r="DR242" s="145"/>
      <c r="DS242" s="145"/>
      <c r="DT242" s="145"/>
      <c r="DU242" s="145"/>
      <c r="DV242" s="145"/>
      <c r="DW242" s="145"/>
      <c r="DX242" s="145"/>
      <c r="DY242" s="145"/>
      <c r="DZ242" s="145"/>
      <c r="EA242" s="145"/>
      <c r="EB242" s="145"/>
      <c r="EC242" s="145"/>
      <c r="ED242" s="145"/>
      <c r="EE242" s="145"/>
      <c r="EF242" s="145"/>
      <c r="EG242" s="145"/>
      <c r="EH242" s="133"/>
      <c r="EI242" s="133"/>
      <c r="EJ242" s="133">
        <f t="shared" ca="1" si="15"/>
        <v>81</v>
      </c>
      <c r="EK242" s="138">
        <v>14106</v>
      </c>
      <c r="EL242" s="140" t="s">
        <v>188</v>
      </c>
      <c r="EM242" s="133"/>
      <c r="EN242" s="133"/>
      <c r="EO242" s="145"/>
      <c r="EP242" s="145"/>
      <c r="EQ242" s="145"/>
      <c r="ER242" s="145"/>
      <c r="ES242" s="145"/>
      <c r="ET242" s="145"/>
      <c r="EU242" s="145"/>
      <c r="EV242" s="145"/>
      <c r="EW242" s="145"/>
      <c r="EX242" s="145"/>
      <c r="EY242" s="146"/>
      <c r="EZ242" s="146"/>
      <c r="FA242" s="146"/>
      <c r="FB242" s="146"/>
      <c r="FC242" s="123"/>
      <c r="FD242" s="123"/>
      <c r="FE242" s="123"/>
      <c r="FF242" s="123"/>
      <c r="FG242" s="123"/>
      <c r="FH242" s="123"/>
      <c r="FI242" s="123"/>
      <c r="FJ242" s="123"/>
      <c r="FK242" s="123"/>
      <c r="FL242" s="123"/>
      <c r="FM242" s="123"/>
      <c r="FN242" s="123"/>
      <c r="FO242" s="123"/>
      <c r="FP242" s="123"/>
      <c r="FQ242" s="123"/>
      <c r="FR242" s="123"/>
      <c r="FS242" s="123"/>
      <c r="FT242" s="123"/>
      <c r="FU242" s="123"/>
      <c r="FV242" s="123"/>
      <c r="FW242" s="123"/>
      <c r="FX242" s="120"/>
      <c r="FY242" s="120"/>
    </row>
    <row r="243" spans="1:181" ht="17.25" hidden="1" customHeight="1">
      <c r="A243" s="95"/>
      <c r="B243" s="95"/>
      <c r="C243" s="95"/>
      <c r="D243" s="95"/>
      <c r="E243" s="95"/>
      <c r="F243" s="95"/>
      <c r="G243" s="95"/>
      <c r="H243" s="95"/>
      <c r="I243" s="95"/>
      <c r="J243" s="95"/>
      <c r="K243" s="95"/>
      <c r="L243" s="95"/>
      <c r="M243" s="95"/>
      <c r="N243" s="95"/>
      <c r="O243" s="95"/>
      <c r="P243" s="95"/>
      <c r="Q243" s="95"/>
      <c r="R243" s="95"/>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45"/>
      <c r="CS243" s="145"/>
      <c r="CT243" s="145"/>
      <c r="CU243" s="133"/>
      <c r="CV243" s="133">
        <f t="shared" ca="1" si="14"/>
        <v>82</v>
      </c>
      <c r="CW243" s="138">
        <v>290</v>
      </c>
      <c r="CX243" s="140" t="s">
        <v>189</v>
      </c>
      <c r="CY243" s="133"/>
      <c r="CZ243" s="133"/>
      <c r="DA243" s="133"/>
      <c r="DB243" s="145"/>
      <c r="DC243" s="145"/>
      <c r="DD243" s="145"/>
      <c r="DE243" s="145"/>
      <c r="DF243" s="145"/>
      <c r="DG243" s="145"/>
      <c r="DH243" s="145"/>
      <c r="DI243" s="146"/>
      <c r="DJ243" s="146"/>
      <c r="DK243" s="145"/>
      <c r="DL243" s="145"/>
      <c r="DM243" s="145"/>
      <c r="DN243" s="145"/>
      <c r="DO243" s="145"/>
      <c r="DP243" s="145"/>
      <c r="DQ243" s="145"/>
      <c r="DR243" s="145"/>
      <c r="DS243" s="145"/>
      <c r="DT243" s="145"/>
      <c r="DU243" s="145"/>
      <c r="DV243" s="145"/>
      <c r="DW243" s="145"/>
      <c r="DX243" s="145"/>
      <c r="DY243" s="145"/>
      <c r="DZ243" s="145"/>
      <c r="EA243" s="145"/>
      <c r="EB243" s="145"/>
      <c r="EC243" s="145"/>
      <c r="ED243" s="145"/>
      <c r="EE243" s="145"/>
      <c r="EF243" s="145"/>
      <c r="EG243" s="145"/>
      <c r="EH243" s="133"/>
      <c r="EI243" s="133"/>
      <c r="EJ243" s="133">
        <f t="shared" ca="1" si="15"/>
        <v>82</v>
      </c>
      <c r="EK243" s="138">
        <v>14110</v>
      </c>
      <c r="EL243" s="140" t="s">
        <v>190</v>
      </c>
      <c r="EM243" s="133"/>
      <c r="EN243" s="133"/>
      <c r="EO243" s="145"/>
      <c r="EP243" s="145"/>
      <c r="EQ243" s="145"/>
      <c r="ER243" s="145"/>
      <c r="ES243" s="145"/>
      <c r="ET243" s="145"/>
      <c r="EU243" s="145"/>
      <c r="EV243" s="145"/>
      <c r="EW243" s="145"/>
      <c r="EX243" s="145"/>
      <c r="EY243" s="146"/>
      <c r="EZ243" s="146"/>
      <c r="FA243" s="146"/>
      <c r="FB243" s="146"/>
      <c r="FC243" s="123"/>
      <c r="FD243" s="123"/>
      <c r="FE243" s="123"/>
      <c r="FF243" s="123"/>
      <c r="FG243" s="123"/>
      <c r="FH243" s="123"/>
      <c r="FI243" s="123"/>
      <c r="FJ243" s="123"/>
      <c r="FK243" s="123"/>
      <c r="FL243" s="123"/>
      <c r="FM243" s="123"/>
      <c r="FN243" s="123"/>
      <c r="FO243" s="123"/>
      <c r="FP243" s="123"/>
      <c r="FQ243" s="123"/>
      <c r="FR243" s="123"/>
      <c r="FS243" s="123"/>
      <c r="FT243" s="123"/>
      <c r="FU243" s="123"/>
      <c r="FV243" s="123"/>
      <c r="FW243" s="123"/>
      <c r="FX243" s="120"/>
      <c r="FY243" s="120"/>
    </row>
    <row r="244" spans="1:181" ht="17.25" hidden="1" customHeight="1">
      <c r="A244" s="95"/>
      <c r="B244" s="95"/>
      <c r="C244" s="95"/>
      <c r="D244" s="95"/>
      <c r="E244" s="95"/>
      <c r="F244" s="95"/>
      <c r="G244" s="95"/>
      <c r="H244" s="95"/>
      <c r="I244" s="95"/>
      <c r="J244" s="95"/>
      <c r="K244" s="95"/>
      <c r="L244" s="95"/>
      <c r="M244" s="95"/>
      <c r="N244" s="95"/>
      <c r="O244" s="95"/>
      <c r="P244" s="95"/>
      <c r="Q244" s="95"/>
      <c r="R244" s="95"/>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45"/>
      <c r="CS244" s="145"/>
      <c r="CT244" s="145"/>
      <c r="CU244" s="133"/>
      <c r="CV244" s="133">
        <f t="shared" ca="1" si="14"/>
        <v>83</v>
      </c>
      <c r="CW244" s="138">
        <v>300</v>
      </c>
      <c r="CX244" s="140" t="s">
        <v>191</v>
      </c>
      <c r="CY244" s="133"/>
      <c r="CZ244" s="133"/>
      <c r="DA244" s="133"/>
      <c r="DB244" s="145"/>
      <c r="DC244" s="145"/>
      <c r="DD244" s="145"/>
      <c r="DE244" s="145"/>
      <c r="DF244" s="145"/>
      <c r="DG244" s="145"/>
      <c r="DH244" s="145"/>
      <c r="DI244" s="146"/>
      <c r="DJ244" s="146"/>
      <c r="DK244" s="145"/>
      <c r="DL244" s="145"/>
      <c r="DM244" s="145"/>
      <c r="DN244" s="145"/>
      <c r="DO244" s="145"/>
      <c r="DP244" s="145"/>
      <c r="DQ244" s="145"/>
      <c r="DR244" s="145"/>
      <c r="DS244" s="145"/>
      <c r="DT244" s="145"/>
      <c r="DU244" s="145"/>
      <c r="DV244" s="145"/>
      <c r="DW244" s="145"/>
      <c r="DX244" s="145"/>
      <c r="DY244" s="145"/>
      <c r="DZ244" s="145"/>
      <c r="EA244" s="145"/>
      <c r="EB244" s="145"/>
      <c r="EC244" s="145"/>
      <c r="ED244" s="145"/>
      <c r="EE244" s="145"/>
      <c r="EF244" s="145"/>
      <c r="EG244" s="145"/>
      <c r="EH244" s="133"/>
      <c r="EI244" s="133"/>
      <c r="EJ244" s="133">
        <f t="shared" ca="1" si="15"/>
        <v>83</v>
      </c>
      <c r="EK244" s="138">
        <v>14113</v>
      </c>
      <c r="EL244" s="140" t="s">
        <v>192</v>
      </c>
      <c r="EM244" s="133"/>
      <c r="EN244" s="133"/>
      <c r="EO244" s="145"/>
      <c r="EP244" s="145"/>
      <c r="EQ244" s="145"/>
      <c r="ER244" s="145"/>
      <c r="ES244" s="145"/>
      <c r="ET244" s="145"/>
      <c r="EU244" s="145"/>
      <c r="EV244" s="145"/>
      <c r="EW244" s="145"/>
      <c r="EX244" s="145"/>
      <c r="EY244" s="146"/>
      <c r="EZ244" s="146"/>
      <c r="FA244" s="146"/>
      <c r="FB244" s="146"/>
      <c r="FC244" s="123"/>
      <c r="FD244" s="123"/>
      <c r="FE244" s="123"/>
      <c r="FF244" s="123"/>
      <c r="FG244" s="123"/>
      <c r="FH244" s="123"/>
      <c r="FI244" s="123"/>
      <c r="FJ244" s="123"/>
      <c r="FK244" s="123"/>
      <c r="FL244" s="123"/>
      <c r="FM244" s="123"/>
      <c r="FN244" s="123"/>
      <c r="FO244" s="123"/>
      <c r="FP244" s="123"/>
      <c r="FQ244" s="123"/>
      <c r="FR244" s="123"/>
      <c r="FS244" s="123"/>
      <c r="FT244" s="123"/>
      <c r="FU244" s="123"/>
      <c r="FV244" s="123"/>
      <c r="FW244" s="123"/>
      <c r="FX244" s="120"/>
      <c r="FY244" s="120"/>
    </row>
    <row r="245" spans="1:181" ht="17.25" hidden="1" customHeight="1">
      <c r="A245" s="95"/>
      <c r="B245" s="95"/>
      <c r="C245" s="95"/>
      <c r="D245" s="95"/>
      <c r="E245" s="95"/>
      <c r="F245" s="95"/>
      <c r="G245" s="95"/>
      <c r="H245" s="95"/>
      <c r="I245" s="95"/>
      <c r="J245" s="95"/>
      <c r="K245" s="95"/>
      <c r="L245" s="95"/>
      <c r="M245" s="95"/>
      <c r="N245" s="95"/>
      <c r="O245" s="95"/>
      <c r="P245" s="95"/>
      <c r="Q245" s="95"/>
      <c r="R245" s="95"/>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3"/>
      <c r="BQ245" s="123"/>
      <c r="BR245" s="123"/>
      <c r="BS245" s="123"/>
      <c r="BT245" s="123"/>
      <c r="BU245" s="123"/>
      <c r="BV245" s="123"/>
      <c r="BW245" s="123"/>
      <c r="BX245" s="123"/>
      <c r="BY245" s="123"/>
      <c r="BZ245" s="123"/>
      <c r="CA245" s="123"/>
      <c r="CB245" s="123"/>
      <c r="CC245" s="123"/>
      <c r="CD245" s="123"/>
      <c r="CE245" s="123"/>
      <c r="CF245" s="123"/>
      <c r="CG245" s="123"/>
      <c r="CH245" s="123"/>
      <c r="CI245" s="123"/>
      <c r="CJ245" s="123"/>
      <c r="CK245" s="123"/>
      <c r="CL245" s="123"/>
      <c r="CM245" s="123"/>
      <c r="CN245" s="123"/>
      <c r="CO245" s="123"/>
      <c r="CP245" s="123"/>
      <c r="CQ245" s="123"/>
      <c r="CR245" s="145"/>
      <c r="CS245" s="145"/>
      <c r="CT245" s="145"/>
      <c r="CU245" s="133"/>
      <c r="CV245" s="133">
        <f t="shared" ca="1" si="14"/>
        <v>84</v>
      </c>
      <c r="CW245" s="138">
        <v>310</v>
      </c>
      <c r="CX245" s="140" t="s">
        <v>193</v>
      </c>
      <c r="CY245" s="133"/>
      <c r="CZ245" s="133"/>
      <c r="DA245" s="133"/>
      <c r="DB245" s="145"/>
      <c r="DC245" s="145"/>
      <c r="DD245" s="145"/>
      <c r="DE245" s="145"/>
      <c r="DF245" s="145"/>
      <c r="DG245" s="145"/>
      <c r="DH245" s="145"/>
      <c r="DI245" s="146"/>
      <c r="DJ245" s="146"/>
      <c r="DK245" s="145"/>
      <c r="DL245" s="145"/>
      <c r="DM245" s="145"/>
      <c r="DN245" s="145"/>
      <c r="DO245" s="145"/>
      <c r="DP245" s="145"/>
      <c r="DQ245" s="145"/>
      <c r="DR245" s="145"/>
      <c r="DS245" s="145"/>
      <c r="DT245" s="145"/>
      <c r="DU245" s="145"/>
      <c r="DV245" s="145"/>
      <c r="DW245" s="145"/>
      <c r="DX245" s="145"/>
      <c r="DY245" s="145"/>
      <c r="DZ245" s="145"/>
      <c r="EA245" s="145"/>
      <c r="EB245" s="145"/>
      <c r="EC245" s="145"/>
      <c r="ED245" s="145"/>
      <c r="EE245" s="145"/>
      <c r="EF245" s="145"/>
      <c r="EG245" s="145"/>
      <c r="EH245" s="133"/>
      <c r="EI245" s="133"/>
      <c r="EJ245" s="133">
        <f t="shared" ca="1" si="15"/>
        <v>84</v>
      </c>
      <c r="EK245" s="138">
        <v>14114</v>
      </c>
      <c r="EL245" s="140" t="s">
        <v>194</v>
      </c>
      <c r="EM245" s="133"/>
      <c r="EN245" s="133"/>
      <c r="EO245" s="145"/>
      <c r="EP245" s="145"/>
      <c r="EQ245" s="145"/>
      <c r="ER245" s="145"/>
      <c r="ES245" s="145"/>
      <c r="ET245" s="145"/>
      <c r="EU245" s="145"/>
      <c r="EV245" s="145"/>
      <c r="EW245" s="145"/>
      <c r="EX245" s="145"/>
      <c r="EY245" s="146"/>
      <c r="EZ245" s="146"/>
      <c r="FA245" s="146"/>
      <c r="FB245" s="146"/>
      <c r="FC245" s="123"/>
      <c r="FD245" s="123"/>
      <c r="FE245" s="123"/>
      <c r="FF245" s="123"/>
      <c r="FG245" s="123"/>
      <c r="FH245" s="123"/>
      <c r="FI245" s="123"/>
      <c r="FJ245" s="123"/>
      <c r="FK245" s="123"/>
      <c r="FL245" s="123"/>
      <c r="FM245" s="123"/>
      <c r="FN245" s="123"/>
      <c r="FO245" s="123"/>
      <c r="FP245" s="123"/>
      <c r="FQ245" s="123"/>
      <c r="FR245" s="123"/>
      <c r="FS245" s="123"/>
      <c r="FT245" s="123"/>
      <c r="FU245" s="123"/>
      <c r="FV245" s="123"/>
      <c r="FW245" s="123"/>
      <c r="FX245" s="120"/>
      <c r="FY245" s="120"/>
    </row>
    <row r="246" spans="1:181" ht="17.25" hidden="1" customHeight="1">
      <c r="A246" s="95"/>
      <c r="B246" s="95"/>
      <c r="C246" s="95"/>
      <c r="D246" s="95"/>
      <c r="E246" s="95"/>
      <c r="F246" s="95"/>
      <c r="G246" s="95"/>
      <c r="H246" s="95"/>
      <c r="I246" s="95"/>
      <c r="J246" s="95"/>
      <c r="K246" s="95"/>
      <c r="L246" s="95"/>
      <c r="M246" s="95"/>
      <c r="N246" s="95"/>
      <c r="O246" s="95"/>
      <c r="P246" s="95"/>
      <c r="Q246" s="95"/>
      <c r="R246" s="95"/>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45"/>
      <c r="CS246" s="145"/>
      <c r="CT246" s="145"/>
      <c r="CU246" s="133"/>
      <c r="CV246" s="133">
        <f t="shared" ca="1" si="14"/>
        <v>85</v>
      </c>
      <c r="CW246" s="138">
        <v>320</v>
      </c>
      <c r="CX246" s="140" t="s">
        <v>195</v>
      </c>
      <c r="CY246" s="133"/>
      <c r="CZ246" s="133"/>
      <c r="DA246" s="133"/>
      <c r="DB246" s="145"/>
      <c r="DC246" s="145"/>
      <c r="DD246" s="145"/>
      <c r="DE246" s="145"/>
      <c r="DF246" s="145"/>
      <c r="DG246" s="145"/>
      <c r="DH246" s="145"/>
      <c r="DI246" s="146"/>
      <c r="DJ246" s="146"/>
      <c r="DK246" s="145"/>
      <c r="DL246" s="145"/>
      <c r="DM246" s="145"/>
      <c r="DN246" s="145"/>
      <c r="DO246" s="145"/>
      <c r="DP246" s="145"/>
      <c r="DQ246" s="145"/>
      <c r="DR246" s="145"/>
      <c r="DS246" s="145"/>
      <c r="DT246" s="145"/>
      <c r="DU246" s="145"/>
      <c r="DV246" s="145"/>
      <c r="DW246" s="145"/>
      <c r="DX246" s="145"/>
      <c r="DY246" s="145"/>
      <c r="DZ246" s="145"/>
      <c r="EA246" s="145"/>
      <c r="EB246" s="145"/>
      <c r="EC246" s="145"/>
      <c r="ED246" s="145"/>
      <c r="EE246" s="145"/>
      <c r="EF246" s="145"/>
      <c r="EG246" s="145"/>
      <c r="EH246" s="133"/>
      <c r="EI246" s="133"/>
      <c r="EJ246" s="133">
        <f t="shared" ca="1" si="15"/>
        <v>85</v>
      </c>
      <c r="EK246" s="138">
        <v>14132</v>
      </c>
      <c r="EL246" s="140" t="s">
        <v>196</v>
      </c>
      <c r="EM246" s="133"/>
      <c r="EN246" s="133"/>
      <c r="EO246" s="145"/>
      <c r="EP246" s="145"/>
      <c r="EQ246" s="145"/>
      <c r="ER246" s="145"/>
      <c r="ES246" s="145"/>
      <c r="ET246" s="145"/>
      <c r="EU246" s="145"/>
      <c r="EV246" s="145"/>
      <c r="EW246" s="145"/>
      <c r="EX246" s="145"/>
      <c r="EY246" s="146"/>
      <c r="EZ246" s="146"/>
      <c r="FA246" s="146"/>
      <c r="FB246" s="146"/>
      <c r="FC246" s="123"/>
      <c r="FD246" s="123"/>
      <c r="FE246" s="123"/>
      <c r="FF246" s="123"/>
      <c r="FG246" s="123"/>
      <c r="FH246" s="123"/>
      <c r="FI246" s="123"/>
      <c r="FJ246" s="123"/>
      <c r="FK246" s="123"/>
      <c r="FL246" s="123"/>
      <c r="FM246" s="123"/>
      <c r="FN246" s="123"/>
      <c r="FO246" s="123"/>
      <c r="FP246" s="123"/>
      <c r="FQ246" s="123"/>
      <c r="FR246" s="123"/>
      <c r="FS246" s="123"/>
      <c r="FT246" s="123"/>
      <c r="FU246" s="123"/>
      <c r="FV246" s="123"/>
      <c r="FW246" s="123"/>
      <c r="FX246" s="120"/>
      <c r="FY246" s="120"/>
    </row>
    <row r="247" spans="1:181" ht="17.25" hidden="1" customHeight="1">
      <c r="A247" s="95"/>
      <c r="B247" s="95"/>
      <c r="C247" s="95"/>
      <c r="D247" s="95"/>
      <c r="E247" s="95"/>
      <c r="F247" s="95"/>
      <c r="G247" s="95"/>
      <c r="H247" s="95"/>
      <c r="I247" s="95"/>
      <c r="J247" s="95"/>
      <c r="K247" s="95"/>
      <c r="L247" s="95"/>
      <c r="M247" s="95"/>
      <c r="N247" s="95"/>
      <c r="O247" s="95"/>
      <c r="P247" s="95"/>
      <c r="Q247" s="95"/>
      <c r="R247" s="95"/>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3"/>
      <c r="CL247" s="123"/>
      <c r="CM247" s="123"/>
      <c r="CN247" s="123"/>
      <c r="CO247" s="123"/>
      <c r="CP247" s="123"/>
      <c r="CQ247" s="123"/>
      <c r="CR247" s="145"/>
      <c r="CS247" s="145"/>
      <c r="CT247" s="145"/>
      <c r="CU247" s="133"/>
      <c r="CV247" s="133">
        <f t="shared" ca="1" si="14"/>
        <v>86</v>
      </c>
      <c r="CW247" s="138">
        <v>330</v>
      </c>
      <c r="CX247" s="140" t="s">
        <v>197</v>
      </c>
      <c r="CY247" s="133"/>
      <c r="CZ247" s="133"/>
      <c r="DA247" s="133"/>
      <c r="DB247" s="145"/>
      <c r="DC247" s="145"/>
      <c r="DD247" s="145"/>
      <c r="DE247" s="145"/>
      <c r="DF247" s="145"/>
      <c r="DG247" s="145"/>
      <c r="DH247" s="145"/>
      <c r="DI247" s="146"/>
      <c r="DJ247" s="146"/>
      <c r="DK247" s="145"/>
      <c r="DL247" s="145"/>
      <c r="DM247" s="145"/>
      <c r="DN247" s="145"/>
      <c r="DO247" s="145"/>
      <c r="DP247" s="145"/>
      <c r="DQ247" s="145"/>
      <c r="DR247" s="145"/>
      <c r="DS247" s="145"/>
      <c r="DT247" s="145"/>
      <c r="DU247" s="145"/>
      <c r="DV247" s="145"/>
      <c r="DW247" s="145"/>
      <c r="DX247" s="145"/>
      <c r="DY247" s="145"/>
      <c r="DZ247" s="145"/>
      <c r="EA247" s="145"/>
      <c r="EB247" s="145"/>
      <c r="EC247" s="145"/>
      <c r="ED247" s="145"/>
      <c r="EE247" s="145"/>
      <c r="EF247" s="145"/>
      <c r="EG247" s="145"/>
      <c r="EH247" s="133"/>
      <c r="EI247" s="133"/>
      <c r="EJ247" s="133">
        <f t="shared" ca="1" si="15"/>
        <v>86</v>
      </c>
      <c r="EK247" s="138">
        <v>14134</v>
      </c>
      <c r="EL247" s="140" t="s">
        <v>198</v>
      </c>
      <c r="EM247" s="133"/>
      <c r="EN247" s="133"/>
      <c r="EO247" s="145"/>
      <c r="EP247" s="145"/>
      <c r="EQ247" s="145"/>
      <c r="ER247" s="145"/>
      <c r="ES247" s="145"/>
      <c r="ET247" s="145"/>
      <c r="EU247" s="145"/>
      <c r="EV247" s="145"/>
      <c r="EW247" s="145"/>
      <c r="EX247" s="145"/>
      <c r="EY247" s="146"/>
      <c r="EZ247" s="146"/>
      <c r="FA247" s="146"/>
      <c r="FB247" s="146"/>
      <c r="FC247" s="123"/>
      <c r="FD247" s="123"/>
      <c r="FE247" s="123"/>
      <c r="FF247" s="123"/>
      <c r="FG247" s="123"/>
      <c r="FH247" s="123"/>
      <c r="FI247" s="123"/>
      <c r="FJ247" s="123"/>
      <c r="FK247" s="123"/>
      <c r="FL247" s="123"/>
      <c r="FM247" s="123"/>
      <c r="FN247" s="123"/>
      <c r="FO247" s="123"/>
      <c r="FP247" s="123"/>
      <c r="FQ247" s="123"/>
      <c r="FR247" s="123"/>
      <c r="FS247" s="123"/>
      <c r="FT247" s="123"/>
      <c r="FU247" s="123"/>
      <c r="FV247" s="123"/>
      <c r="FW247" s="123"/>
      <c r="FX247" s="120"/>
      <c r="FY247" s="120"/>
    </row>
    <row r="248" spans="1:181" ht="17.25" hidden="1" customHeight="1">
      <c r="A248" s="95"/>
      <c r="B248" s="95"/>
      <c r="C248" s="95"/>
      <c r="D248" s="95"/>
      <c r="E248" s="95"/>
      <c r="F248" s="95"/>
      <c r="G248" s="95"/>
      <c r="H248" s="95"/>
      <c r="I248" s="95"/>
      <c r="J248" s="95"/>
      <c r="K248" s="95"/>
      <c r="L248" s="95"/>
      <c r="M248" s="95"/>
      <c r="N248" s="95"/>
      <c r="O248" s="95"/>
      <c r="P248" s="95"/>
      <c r="Q248" s="95"/>
      <c r="R248" s="95"/>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c r="CM248" s="123"/>
      <c r="CN248" s="123"/>
      <c r="CO248" s="123"/>
      <c r="CP248" s="123"/>
      <c r="CQ248" s="123"/>
      <c r="CR248" s="145"/>
      <c r="CS248" s="145"/>
      <c r="CT248" s="145"/>
      <c r="CU248" s="133"/>
      <c r="CV248" s="133">
        <f t="shared" ca="1" si="14"/>
        <v>87</v>
      </c>
      <c r="CW248" s="138">
        <v>340</v>
      </c>
      <c r="CX248" s="140" t="s">
        <v>199</v>
      </c>
      <c r="CY248" s="133"/>
      <c r="CZ248" s="133"/>
      <c r="DA248" s="133"/>
      <c r="DB248" s="145"/>
      <c r="DC248" s="145"/>
      <c r="DD248" s="145"/>
      <c r="DE248" s="145"/>
      <c r="DF248" s="145"/>
      <c r="DG248" s="145"/>
      <c r="DH248" s="145"/>
      <c r="DI248" s="146"/>
      <c r="DJ248" s="146"/>
      <c r="DK248" s="145"/>
      <c r="DL248" s="145"/>
      <c r="DM248" s="145"/>
      <c r="DN248" s="145"/>
      <c r="DO248" s="145"/>
      <c r="DP248" s="145"/>
      <c r="DQ248" s="145"/>
      <c r="DR248" s="145"/>
      <c r="DS248" s="145"/>
      <c r="DT248" s="145"/>
      <c r="DU248" s="145"/>
      <c r="DV248" s="145"/>
      <c r="DW248" s="145"/>
      <c r="DX248" s="145"/>
      <c r="DY248" s="145"/>
      <c r="DZ248" s="145"/>
      <c r="EA248" s="145"/>
      <c r="EB248" s="145"/>
      <c r="EC248" s="145"/>
      <c r="ED248" s="145"/>
      <c r="EE248" s="145"/>
      <c r="EF248" s="145"/>
      <c r="EG248" s="145"/>
      <c r="EH248" s="133"/>
      <c r="EI248" s="133"/>
      <c r="EJ248" s="133">
        <f t="shared" ca="1" si="15"/>
        <v>87</v>
      </c>
      <c r="EK248" s="138">
        <v>14135</v>
      </c>
      <c r="EL248" s="140" t="s">
        <v>200</v>
      </c>
      <c r="EM248" s="133"/>
      <c r="EN248" s="133"/>
      <c r="EO248" s="145"/>
      <c r="EP248" s="145"/>
      <c r="EQ248" s="145"/>
      <c r="ER248" s="145"/>
      <c r="ES248" s="145"/>
      <c r="ET248" s="145"/>
      <c r="EU248" s="145"/>
      <c r="EV248" s="145"/>
      <c r="EW248" s="145"/>
      <c r="EX248" s="145"/>
      <c r="EY248" s="146"/>
      <c r="EZ248" s="146"/>
      <c r="FA248" s="146"/>
      <c r="FB248" s="146"/>
      <c r="FC248" s="123"/>
      <c r="FD248" s="123"/>
      <c r="FE248" s="123"/>
      <c r="FF248" s="123"/>
      <c r="FG248" s="123"/>
      <c r="FH248" s="123"/>
      <c r="FI248" s="123"/>
      <c r="FJ248" s="123"/>
      <c r="FK248" s="123"/>
      <c r="FL248" s="123"/>
      <c r="FM248" s="123"/>
      <c r="FN248" s="123"/>
      <c r="FO248" s="123"/>
      <c r="FP248" s="123"/>
      <c r="FQ248" s="123"/>
      <c r="FR248" s="123"/>
      <c r="FS248" s="123"/>
      <c r="FT248" s="123"/>
      <c r="FU248" s="123"/>
      <c r="FV248" s="123"/>
      <c r="FW248" s="123"/>
      <c r="FX248" s="120"/>
      <c r="FY248" s="120"/>
    </row>
    <row r="249" spans="1:181" ht="17.25" hidden="1" customHeight="1">
      <c r="A249" s="95"/>
      <c r="B249" s="95"/>
      <c r="C249" s="95"/>
      <c r="D249" s="95"/>
      <c r="E249" s="95"/>
      <c r="F249" s="95"/>
      <c r="G249" s="95"/>
      <c r="H249" s="95"/>
      <c r="I249" s="95"/>
      <c r="J249" s="95"/>
      <c r="K249" s="95"/>
      <c r="L249" s="95"/>
      <c r="M249" s="95"/>
      <c r="N249" s="95"/>
      <c r="O249" s="95"/>
      <c r="P249" s="95"/>
      <c r="Q249" s="95"/>
      <c r="R249" s="95"/>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c r="BS249" s="123"/>
      <c r="BT249" s="123"/>
      <c r="BU249" s="123"/>
      <c r="BV249" s="123"/>
      <c r="BW249" s="123"/>
      <c r="BX249" s="123"/>
      <c r="BY249" s="123"/>
      <c r="BZ249" s="123"/>
      <c r="CA249" s="123"/>
      <c r="CB249" s="123"/>
      <c r="CC249" s="123"/>
      <c r="CD249" s="123"/>
      <c r="CE249" s="123"/>
      <c r="CF249" s="123"/>
      <c r="CG249" s="123"/>
      <c r="CH249" s="123"/>
      <c r="CI249" s="123"/>
      <c r="CJ249" s="123"/>
      <c r="CK249" s="123"/>
      <c r="CL249" s="123"/>
      <c r="CM249" s="123"/>
      <c r="CN249" s="123"/>
      <c r="CO249" s="123"/>
      <c r="CP249" s="123"/>
      <c r="CQ249" s="123"/>
      <c r="CR249" s="145"/>
      <c r="CS249" s="145"/>
      <c r="CT249" s="145"/>
      <c r="CU249" s="133"/>
      <c r="CV249" s="133">
        <f t="shared" ca="1" si="14"/>
        <v>88</v>
      </c>
      <c r="CW249" s="138">
        <v>350</v>
      </c>
      <c r="CX249" s="140" t="s">
        <v>201</v>
      </c>
      <c r="CY249" s="133"/>
      <c r="CZ249" s="133"/>
      <c r="DA249" s="133"/>
      <c r="DB249" s="145"/>
      <c r="DC249" s="145"/>
      <c r="DD249" s="145"/>
      <c r="DE249" s="145"/>
      <c r="DF249" s="145"/>
      <c r="DG249" s="145"/>
      <c r="DH249" s="145"/>
      <c r="DI249" s="146"/>
      <c r="DJ249" s="146"/>
      <c r="DK249" s="145"/>
      <c r="DL249" s="145"/>
      <c r="DM249" s="145"/>
      <c r="DN249" s="145"/>
      <c r="DO249" s="145"/>
      <c r="DP249" s="145"/>
      <c r="DQ249" s="145"/>
      <c r="DR249" s="145"/>
      <c r="DS249" s="145"/>
      <c r="DT249" s="145"/>
      <c r="DU249" s="145"/>
      <c r="DV249" s="145"/>
      <c r="DW249" s="145"/>
      <c r="DX249" s="145"/>
      <c r="DY249" s="145"/>
      <c r="DZ249" s="145"/>
      <c r="EA249" s="145"/>
      <c r="EB249" s="145"/>
      <c r="EC249" s="145"/>
      <c r="ED249" s="145"/>
      <c r="EE249" s="145"/>
      <c r="EF249" s="145"/>
      <c r="EG249" s="145"/>
      <c r="EH249" s="133"/>
      <c r="EI249" s="133"/>
      <c r="EJ249" s="133">
        <f t="shared" ca="1" si="15"/>
        <v>88</v>
      </c>
      <c r="EK249" s="138">
        <v>14136</v>
      </c>
      <c r="EL249" s="140" t="s">
        <v>202</v>
      </c>
      <c r="EM249" s="133"/>
      <c r="EN249" s="133"/>
      <c r="EO249" s="145"/>
      <c r="EP249" s="145"/>
      <c r="EQ249" s="145"/>
      <c r="ER249" s="145"/>
      <c r="ES249" s="145"/>
      <c r="ET249" s="145"/>
      <c r="EU249" s="145"/>
      <c r="EV249" s="145"/>
      <c r="EW249" s="145"/>
      <c r="EX249" s="145"/>
      <c r="EY249" s="146"/>
      <c r="EZ249" s="146"/>
      <c r="FA249" s="146"/>
      <c r="FB249" s="146"/>
      <c r="FC249" s="123"/>
      <c r="FD249" s="123"/>
      <c r="FE249" s="123"/>
      <c r="FF249" s="123"/>
      <c r="FG249" s="123"/>
      <c r="FH249" s="123"/>
      <c r="FI249" s="123"/>
      <c r="FJ249" s="123"/>
      <c r="FK249" s="123"/>
      <c r="FL249" s="123"/>
      <c r="FM249" s="123"/>
      <c r="FN249" s="123"/>
      <c r="FO249" s="123"/>
      <c r="FP249" s="123"/>
      <c r="FQ249" s="123"/>
      <c r="FR249" s="123"/>
      <c r="FS249" s="123"/>
      <c r="FT249" s="123"/>
      <c r="FU249" s="123"/>
      <c r="FV249" s="123"/>
      <c r="FW249" s="123"/>
      <c r="FX249" s="120"/>
      <c r="FY249" s="120"/>
    </row>
    <row r="250" spans="1:181" ht="17.25" hidden="1" customHeight="1">
      <c r="A250" s="95"/>
      <c r="B250" s="95"/>
      <c r="C250" s="95"/>
      <c r="D250" s="95"/>
      <c r="E250" s="95"/>
      <c r="F250" s="95"/>
      <c r="G250" s="95"/>
      <c r="H250" s="95"/>
      <c r="I250" s="95"/>
      <c r="J250" s="95"/>
      <c r="K250" s="95"/>
      <c r="L250" s="95"/>
      <c r="M250" s="95"/>
      <c r="N250" s="95"/>
      <c r="O250" s="95"/>
      <c r="P250" s="95"/>
      <c r="Q250" s="95"/>
      <c r="R250" s="95"/>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45"/>
      <c r="CS250" s="145"/>
      <c r="CT250" s="145"/>
      <c r="CU250" s="133"/>
      <c r="CV250" s="133">
        <f t="shared" ca="1" si="14"/>
        <v>89</v>
      </c>
      <c r="CW250" s="138">
        <v>360</v>
      </c>
      <c r="CX250" s="140" t="s">
        <v>203</v>
      </c>
      <c r="CY250" s="133"/>
      <c r="CZ250" s="133"/>
      <c r="DA250" s="133"/>
      <c r="DB250" s="145"/>
      <c r="DC250" s="145"/>
      <c r="DD250" s="145"/>
      <c r="DE250" s="145"/>
      <c r="DF250" s="145"/>
      <c r="DG250" s="145"/>
      <c r="DH250" s="145"/>
      <c r="DI250" s="146"/>
      <c r="DJ250" s="146"/>
      <c r="DK250" s="145"/>
      <c r="DL250" s="145"/>
      <c r="DM250" s="145"/>
      <c r="DN250" s="145"/>
      <c r="DO250" s="145"/>
      <c r="DP250" s="145"/>
      <c r="DQ250" s="145"/>
      <c r="DR250" s="145"/>
      <c r="DS250" s="145"/>
      <c r="DT250" s="145"/>
      <c r="DU250" s="145"/>
      <c r="DV250" s="145"/>
      <c r="DW250" s="145"/>
      <c r="DX250" s="145"/>
      <c r="DY250" s="145"/>
      <c r="DZ250" s="145"/>
      <c r="EA250" s="145"/>
      <c r="EB250" s="145"/>
      <c r="EC250" s="145"/>
      <c r="ED250" s="145"/>
      <c r="EE250" s="145"/>
      <c r="EF250" s="145"/>
      <c r="EG250" s="145"/>
      <c r="EH250" s="133"/>
      <c r="EI250" s="133"/>
      <c r="EJ250" s="133">
        <f t="shared" ca="1" si="15"/>
        <v>89</v>
      </c>
      <c r="EK250" s="138">
        <v>14137</v>
      </c>
      <c r="EL250" s="140" t="s">
        <v>204</v>
      </c>
      <c r="EM250" s="133"/>
      <c r="EN250" s="133"/>
      <c r="EO250" s="145"/>
      <c r="EP250" s="145"/>
      <c r="EQ250" s="145"/>
      <c r="ER250" s="145"/>
      <c r="ES250" s="145"/>
      <c r="ET250" s="145"/>
      <c r="EU250" s="145"/>
      <c r="EV250" s="145"/>
      <c r="EW250" s="145"/>
      <c r="EX250" s="145"/>
      <c r="EY250" s="146"/>
      <c r="EZ250" s="146"/>
      <c r="FA250" s="146"/>
      <c r="FB250" s="146"/>
      <c r="FC250" s="123"/>
      <c r="FD250" s="123"/>
      <c r="FE250" s="123"/>
      <c r="FF250" s="123"/>
      <c r="FG250" s="123"/>
      <c r="FH250" s="123"/>
      <c r="FI250" s="123"/>
      <c r="FJ250" s="123"/>
      <c r="FK250" s="123"/>
      <c r="FL250" s="123"/>
      <c r="FM250" s="123"/>
      <c r="FN250" s="123"/>
      <c r="FO250" s="123"/>
      <c r="FP250" s="123"/>
      <c r="FQ250" s="123"/>
      <c r="FR250" s="123"/>
      <c r="FS250" s="123"/>
      <c r="FT250" s="123"/>
      <c r="FU250" s="123"/>
      <c r="FV250" s="123"/>
      <c r="FW250" s="123"/>
      <c r="FX250" s="120"/>
      <c r="FY250" s="120"/>
    </row>
    <row r="251" spans="1:181" ht="17.25" hidden="1" customHeight="1">
      <c r="A251" s="95"/>
      <c r="B251" s="95"/>
      <c r="C251" s="95"/>
      <c r="D251" s="95"/>
      <c r="E251" s="95"/>
      <c r="F251" s="95"/>
      <c r="G251" s="95"/>
      <c r="H251" s="95"/>
      <c r="I251" s="95"/>
      <c r="J251" s="95"/>
      <c r="K251" s="95"/>
      <c r="L251" s="95"/>
      <c r="M251" s="95"/>
      <c r="N251" s="95"/>
      <c r="O251" s="95"/>
      <c r="P251" s="95"/>
      <c r="Q251" s="95"/>
      <c r="R251" s="95"/>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45"/>
      <c r="CS251" s="145"/>
      <c r="CT251" s="145"/>
      <c r="CU251" s="133"/>
      <c r="CV251" s="133">
        <f t="shared" ca="1" si="14"/>
        <v>90</v>
      </c>
      <c r="CW251" s="138">
        <v>370</v>
      </c>
      <c r="CX251" s="140" t="s">
        <v>205</v>
      </c>
      <c r="CY251" s="133"/>
      <c r="CZ251" s="133"/>
      <c r="DA251" s="133"/>
      <c r="DB251" s="145"/>
      <c r="DC251" s="145"/>
      <c r="DD251" s="145"/>
      <c r="DE251" s="145"/>
      <c r="DF251" s="145"/>
      <c r="DG251" s="145"/>
      <c r="DH251" s="145"/>
      <c r="DI251" s="146"/>
      <c r="DJ251" s="146"/>
      <c r="DK251" s="145"/>
      <c r="DL251" s="145"/>
      <c r="DM251" s="145"/>
      <c r="DN251" s="145"/>
      <c r="DO251" s="145"/>
      <c r="DP251" s="145"/>
      <c r="DQ251" s="145"/>
      <c r="DR251" s="145"/>
      <c r="DS251" s="145"/>
      <c r="DT251" s="145"/>
      <c r="DU251" s="145"/>
      <c r="DV251" s="145"/>
      <c r="DW251" s="145"/>
      <c r="DX251" s="145"/>
      <c r="DY251" s="145"/>
      <c r="DZ251" s="145"/>
      <c r="EA251" s="145"/>
      <c r="EB251" s="145"/>
      <c r="EC251" s="145"/>
      <c r="ED251" s="145"/>
      <c r="EE251" s="145"/>
      <c r="EF251" s="145"/>
      <c r="EG251" s="145"/>
      <c r="EH251" s="133"/>
      <c r="EI251" s="133"/>
      <c r="EJ251" s="133">
        <f t="shared" ca="1" si="15"/>
        <v>90</v>
      </c>
      <c r="EK251" s="138">
        <v>14204</v>
      </c>
      <c r="EL251" s="140" t="s">
        <v>206</v>
      </c>
      <c r="EM251" s="133"/>
      <c r="EN251" s="133"/>
      <c r="EO251" s="145"/>
      <c r="EP251" s="145"/>
      <c r="EQ251" s="145"/>
      <c r="ER251" s="145"/>
      <c r="ES251" s="145"/>
      <c r="ET251" s="145"/>
      <c r="EU251" s="145"/>
      <c r="EV251" s="145"/>
      <c r="EW251" s="145"/>
      <c r="EX251" s="145"/>
      <c r="EY251" s="146"/>
      <c r="EZ251" s="146"/>
      <c r="FA251" s="146"/>
      <c r="FB251" s="146"/>
      <c r="FC251" s="123"/>
      <c r="FD251" s="123"/>
      <c r="FE251" s="123"/>
      <c r="FF251" s="123"/>
      <c r="FG251" s="123"/>
      <c r="FH251" s="123"/>
      <c r="FI251" s="123"/>
      <c r="FJ251" s="123"/>
      <c r="FK251" s="123"/>
      <c r="FL251" s="123"/>
      <c r="FM251" s="123"/>
      <c r="FN251" s="123"/>
      <c r="FO251" s="123"/>
      <c r="FP251" s="123"/>
      <c r="FQ251" s="123"/>
      <c r="FR251" s="123"/>
      <c r="FS251" s="123"/>
      <c r="FT251" s="123"/>
      <c r="FU251" s="123"/>
      <c r="FV251" s="123"/>
      <c r="FW251" s="123"/>
      <c r="FX251" s="120"/>
      <c r="FY251" s="120"/>
    </row>
    <row r="252" spans="1:181" ht="17.25" hidden="1" customHeight="1">
      <c r="A252" s="95"/>
      <c r="B252" s="95"/>
      <c r="C252" s="95"/>
      <c r="D252" s="95"/>
      <c r="E252" s="95"/>
      <c r="F252" s="95"/>
      <c r="G252" s="95"/>
      <c r="H252" s="95"/>
      <c r="I252" s="95"/>
      <c r="J252" s="95"/>
      <c r="K252" s="95"/>
      <c r="L252" s="95"/>
      <c r="M252" s="95"/>
      <c r="N252" s="95"/>
      <c r="O252" s="95"/>
      <c r="P252" s="95"/>
      <c r="Q252" s="95"/>
      <c r="R252" s="95"/>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45"/>
      <c r="CS252" s="145"/>
      <c r="CT252" s="145"/>
      <c r="CU252" s="133"/>
      <c r="CV252" s="133">
        <f t="shared" ca="1" si="14"/>
        <v>91</v>
      </c>
      <c r="CW252" s="138">
        <v>380</v>
      </c>
      <c r="CX252" s="140" t="s">
        <v>207</v>
      </c>
      <c r="CY252" s="133"/>
      <c r="CZ252" s="133"/>
      <c r="DA252" s="133"/>
      <c r="DB252" s="145"/>
      <c r="DC252" s="145"/>
      <c r="DD252" s="145"/>
      <c r="DE252" s="145"/>
      <c r="DF252" s="145"/>
      <c r="DG252" s="145"/>
      <c r="DH252" s="145"/>
      <c r="DI252" s="146"/>
      <c r="DJ252" s="146"/>
      <c r="DK252" s="145"/>
      <c r="DL252" s="145"/>
      <c r="DM252" s="145"/>
      <c r="DN252" s="145"/>
      <c r="DO252" s="145"/>
      <c r="DP252" s="145"/>
      <c r="DQ252" s="145"/>
      <c r="DR252" s="145"/>
      <c r="DS252" s="145"/>
      <c r="DT252" s="145"/>
      <c r="DU252" s="145"/>
      <c r="DV252" s="145"/>
      <c r="DW252" s="145"/>
      <c r="DX252" s="145"/>
      <c r="DY252" s="145"/>
      <c r="DZ252" s="145"/>
      <c r="EA252" s="145"/>
      <c r="EB252" s="145"/>
      <c r="EC252" s="145"/>
      <c r="ED252" s="145"/>
      <c r="EE252" s="145"/>
      <c r="EF252" s="145"/>
      <c r="EG252" s="145"/>
      <c r="EH252" s="133"/>
      <c r="EI252" s="133"/>
      <c r="EJ252" s="133">
        <f t="shared" ca="1" si="15"/>
        <v>91</v>
      </c>
      <c r="EK252" s="138">
        <v>14205</v>
      </c>
      <c r="EL252" s="140" t="s">
        <v>208</v>
      </c>
      <c r="EM252" s="133"/>
      <c r="EN252" s="133"/>
      <c r="EO252" s="145"/>
      <c r="EP252" s="145"/>
      <c r="EQ252" s="145"/>
      <c r="ER252" s="145"/>
      <c r="ES252" s="145"/>
      <c r="ET252" s="145"/>
      <c r="EU252" s="145"/>
      <c r="EV252" s="145"/>
      <c r="EW252" s="145"/>
      <c r="EX252" s="145"/>
      <c r="EY252" s="146"/>
      <c r="EZ252" s="146"/>
      <c r="FA252" s="146"/>
      <c r="FB252" s="146"/>
      <c r="FC252" s="123"/>
      <c r="FD252" s="123"/>
      <c r="FE252" s="123"/>
      <c r="FF252" s="123"/>
      <c r="FG252" s="123"/>
      <c r="FH252" s="123"/>
      <c r="FI252" s="123"/>
      <c r="FJ252" s="123"/>
      <c r="FK252" s="123"/>
      <c r="FL252" s="123"/>
      <c r="FM252" s="123"/>
      <c r="FN252" s="123"/>
      <c r="FO252" s="123"/>
      <c r="FP252" s="123"/>
      <c r="FQ252" s="123"/>
      <c r="FR252" s="123"/>
      <c r="FS252" s="123"/>
      <c r="FT252" s="123"/>
      <c r="FU252" s="123"/>
      <c r="FV252" s="123"/>
      <c r="FW252" s="123"/>
      <c r="FX252" s="120"/>
      <c r="FY252" s="120"/>
    </row>
    <row r="253" spans="1:181" ht="17.25" hidden="1" customHeight="1">
      <c r="A253" s="95"/>
      <c r="B253" s="95"/>
      <c r="C253" s="95"/>
      <c r="D253" s="95"/>
      <c r="E253" s="95"/>
      <c r="F253" s="95"/>
      <c r="G253" s="95"/>
      <c r="H253" s="95"/>
      <c r="I253" s="95"/>
      <c r="J253" s="95"/>
      <c r="K253" s="95"/>
      <c r="L253" s="95"/>
      <c r="M253" s="95"/>
      <c r="N253" s="95"/>
      <c r="O253" s="95"/>
      <c r="P253" s="95"/>
      <c r="Q253" s="95"/>
      <c r="R253" s="95"/>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45"/>
      <c r="CS253" s="145"/>
      <c r="CT253" s="145"/>
      <c r="CU253" s="133"/>
      <c r="CV253" s="133">
        <f t="shared" ca="1" si="14"/>
        <v>92</v>
      </c>
      <c r="CW253" s="138">
        <v>390</v>
      </c>
      <c r="CX253" s="140" t="s">
        <v>209</v>
      </c>
      <c r="CY253" s="133"/>
      <c r="CZ253" s="133"/>
      <c r="DA253" s="133"/>
      <c r="DB253" s="145"/>
      <c r="DC253" s="145"/>
      <c r="DD253" s="145"/>
      <c r="DE253" s="145"/>
      <c r="DF253" s="145"/>
      <c r="DG253" s="145"/>
      <c r="DH253" s="145"/>
      <c r="DI253" s="146"/>
      <c r="DJ253" s="146"/>
      <c r="DK253" s="145"/>
      <c r="DL253" s="145"/>
      <c r="DM253" s="145"/>
      <c r="DN253" s="145"/>
      <c r="DO253" s="145"/>
      <c r="DP253" s="145"/>
      <c r="DQ253" s="145"/>
      <c r="DR253" s="145"/>
      <c r="DS253" s="145"/>
      <c r="DT253" s="145"/>
      <c r="DU253" s="145"/>
      <c r="DV253" s="145"/>
      <c r="DW253" s="145"/>
      <c r="DX253" s="145"/>
      <c r="DY253" s="145"/>
      <c r="DZ253" s="145"/>
      <c r="EA253" s="145"/>
      <c r="EB253" s="145"/>
      <c r="EC253" s="145"/>
      <c r="ED253" s="145"/>
      <c r="EE253" s="145"/>
      <c r="EF253" s="145"/>
      <c r="EG253" s="145"/>
      <c r="EH253" s="133"/>
      <c r="EI253" s="133"/>
      <c r="EJ253" s="133">
        <f t="shared" ca="1" si="15"/>
        <v>92</v>
      </c>
      <c r="EK253" s="138">
        <v>14209</v>
      </c>
      <c r="EL253" s="140" t="s">
        <v>164</v>
      </c>
      <c r="EM253" s="133"/>
      <c r="EN253" s="133"/>
      <c r="EO253" s="145"/>
      <c r="EP253" s="145"/>
      <c r="EQ253" s="145"/>
      <c r="ER253" s="145"/>
      <c r="ES253" s="145"/>
      <c r="ET253" s="145"/>
      <c r="EU253" s="145"/>
      <c r="EV253" s="145"/>
      <c r="EW253" s="145"/>
      <c r="EX253" s="145"/>
      <c r="EY253" s="146"/>
      <c r="EZ253" s="146"/>
      <c r="FA253" s="146"/>
      <c r="FB253" s="146"/>
      <c r="FC253" s="123"/>
      <c r="FD253" s="123"/>
      <c r="FE253" s="123"/>
      <c r="FF253" s="123"/>
      <c r="FG253" s="123"/>
      <c r="FH253" s="123"/>
      <c r="FI253" s="123"/>
      <c r="FJ253" s="123"/>
      <c r="FK253" s="123"/>
      <c r="FL253" s="123"/>
      <c r="FM253" s="123"/>
      <c r="FN253" s="123"/>
      <c r="FO253" s="123"/>
      <c r="FP253" s="123"/>
      <c r="FQ253" s="123"/>
      <c r="FR253" s="123"/>
      <c r="FS253" s="123"/>
      <c r="FT253" s="123"/>
      <c r="FU253" s="123"/>
      <c r="FV253" s="123"/>
      <c r="FW253" s="123"/>
      <c r="FX253" s="120"/>
      <c r="FY253" s="120"/>
    </row>
    <row r="254" spans="1:181" ht="17.25" hidden="1" customHeight="1">
      <c r="A254" s="95"/>
      <c r="B254" s="95"/>
      <c r="C254" s="95"/>
      <c r="D254" s="95"/>
      <c r="E254" s="95"/>
      <c r="F254" s="95"/>
      <c r="G254" s="95"/>
      <c r="H254" s="95"/>
      <c r="I254" s="95"/>
      <c r="J254" s="95"/>
      <c r="K254" s="95"/>
      <c r="L254" s="95"/>
      <c r="M254" s="95"/>
      <c r="N254" s="95"/>
      <c r="O254" s="95"/>
      <c r="P254" s="95"/>
      <c r="Q254" s="95"/>
      <c r="R254" s="95"/>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45"/>
      <c r="CS254" s="145"/>
      <c r="CT254" s="145"/>
      <c r="CU254" s="133"/>
      <c r="CV254" s="133">
        <f t="shared" ca="1" si="14"/>
        <v>93</v>
      </c>
      <c r="CW254" s="138">
        <v>400</v>
      </c>
      <c r="CX254" s="140" t="s">
        <v>210</v>
      </c>
      <c r="CY254" s="133"/>
      <c r="CZ254" s="133"/>
      <c r="DA254" s="133"/>
      <c r="DB254" s="145"/>
      <c r="DC254" s="145"/>
      <c r="DD254" s="145"/>
      <c r="DE254" s="145"/>
      <c r="DF254" s="145"/>
      <c r="DG254" s="145"/>
      <c r="DH254" s="145"/>
      <c r="DI254" s="146"/>
      <c r="DJ254" s="146"/>
      <c r="DK254" s="145"/>
      <c r="DL254" s="145"/>
      <c r="DM254" s="145"/>
      <c r="DN254" s="145"/>
      <c r="DO254" s="145"/>
      <c r="DP254" s="145"/>
      <c r="DQ254" s="145"/>
      <c r="DR254" s="145"/>
      <c r="DS254" s="145"/>
      <c r="DT254" s="145"/>
      <c r="DU254" s="145"/>
      <c r="DV254" s="145"/>
      <c r="DW254" s="145"/>
      <c r="DX254" s="145"/>
      <c r="DY254" s="145"/>
      <c r="DZ254" s="145"/>
      <c r="EA254" s="145"/>
      <c r="EB254" s="145"/>
      <c r="EC254" s="145"/>
      <c r="ED254" s="145"/>
      <c r="EE254" s="145"/>
      <c r="EF254" s="145"/>
      <c r="EG254" s="145"/>
      <c r="EH254" s="133"/>
      <c r="EI254" s="133"/>
      <c r="EJ254" s="133">
        <f t="shared" ca="1" si="15"/>
        <v>93</v>
      </c>
      <c r="EK254" s="138">
        <v>19001</v>
      </c>
      <c r="EL254" s="140" t="s">
        <v>169</v>
      </c>
      <c r="EM254" s="133"/>
      <c r="EN254" s="133"/>
      <c r="EO254" s="145"/>
      <c r="EP254" s="145"/>
      <c r="EQ254" s="145"/>
      <c r="ER254" s="145"/>
      <c r="ES254" s="145"/>
      <c r="ET254" s="145"/>
      <c r="EU254" s="145"/>
      <c r="EV254" s="145"/>
      <c r="EW254" s="145"/>
      <c r="EX254" s="145"/>
      <c r="EY254" s="146"/>
      <c r="EZ254" s="146"/>
      <c r="FA254" s="146"/>
      <c r="FB254" s="146"/>
      <c r="FC254" s="123"/>
      <c r="FD254" s="123"/>
      <c r="FE254" s="123"/>
      <c r="FF254" s="123"/>
      <c r="FG254" s="123"/>
      <c r="FH254" s="123"/>
      <c r="FI254" s="123"/>
      <c r="FJ254" s="123"/>
      <c r="FK254" s="123"/>
      <c r="FL254" s="123"/>
      <c r="FM254" s="123"/>
      <c r="FN254" s="123"/>
      <c r="FO254" s="123"/>
      <c r="FP254" s="123"/>
      <c r="FQ254" s="123"/>
      <c r="FR254" s="123"/>
      <c r="FS254" s="123"/>
      <c r="FT254" s="123"/>
      <c r="FU254" s="123"/>
      <c r="FV254" s="123"/>
      <c r="FW254" s="123"/>
      <c r="FX254" s="120"/>
      <c r="FY254" s="120"/>
    </row>
    <row r="255" spans="1:181" ht="17.25" hidden="1" customHeight="1">
      <c r="A255" s="95"/>
      <c r="B255" s="95"/>
      <c r="C255" s="95"/>
      <c r="D255" s="95"/>
      <c r="E255" s="95"/>
      <c r="F255" s="95"/>
      <c r="G255" s="95"/>
      <c r="H255" s="95"/>
      <c r="I255" s="95"/>
      <c r="J255" s="95"/>
      <c r="K255" s="95"/>
      <c r="L255" s="95"/>
      <c r="M255" s="95"/>
      <c r="N255" s="95"/>
      <c r="O255" s="95"/>
      <c r="P255" s="95"/>
      <c r="Q255" s="95"/>
      <c r="R255" s="95"/>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45"/>
      <c r="CS255" s="145"/>
      <c r="CT255" s="145"/>
      <c r="CU255" s="133"/>
      <c r="CV255" s="133">
        <f t="shared" ca="1" si="14"/>
        <v>94</v>
      </c>
      <c r="CW255" s="138">
        <v>410</v>
      </c>
      <c r="CX255" s="140" t="s">
        <v>211</v>
      </c>
      <c r="CY255" s="133"/>
      <c r="CZ255" s="133"/>
      <c r="DA255" s="133"/>
      <c r="DB255" s="145"/>
      <c r="DC255" s="145"/>
      <c r="DD255" s="145"/>
      <c r="DE255" s="145"/>
      <c r="DF255" s="145"/>
      <c r="DG255" s="145"/>
      <c r="DH255" s="145"/>
      <c r="DI255" s="146"/>
      <c r="DJ255" s="146"/>
      <c r="DK255" s="145"/>
      <c r="DL255" s="145"/>
      <c r="DM255" s="145"/>
      <c r="DN255" s="145"/>
      <c r="DO255" s="145"/>
      <c r="DP255" s="145"/>
      <c r="DQ255" s="145"/>
      <c r="DR255" s="145"/>
      <c r="DS255" s="145"/>
      <c r="DT255" s="145"/>
      <c r="DU255" s="145"/>
      <c r="DV255" s="145"/>
      <c r="DW255" s="145"/>
      <c r="DX255" s="145"/>
      <c r="DY255" s="145"/>
      <c r="DZ255" s="145"/>
      <c r="EA255" s="145"/>
      <c r="EB255" s="145"/>
      <c r="EC255" s="145"/>
      <c r="ED255" s="145"/>
      <c r="EE255" s="145"/>
      <c r="EF255" s="145"/>
      <c r="EG255" s="145"/>
      <c r="EH255" s="133"/>
      <c r="EI255" s="133"/>
      <c r="EJ255" s="133">
        <f t="shared" ca="1" si="15"/>
        <v>94</v>
      </c>
      <c r="EK255" s="138">
        <v>19201</v>
      </c>
      <c r="EL255" s="140" t="s">
        <v>212</v>
      </c>
      <c r="EM255" s="133"/>
      <c r="EN255" s="133"/>
      <c r="EO255" s="145"/>
      <c r="EP255" s="145"/>
      <c r="EQ255" s="145"/>
      <c r="ER255" s="145"/>
      <c r="ES255" s="145"/>
      <c r="ET255" s="145"/>
      <c r="EU255" s="145"/>
      <c r="EV255" s="145"/>
      <c r="EW255" s="145"/>
      <c r="EX255" s="145"/>
      <c r="EY255" s="146"/>
      <c r="EZ255" s="146"/>
      <c r="FA255" s="146"/>
      <c r="FB255" s="146"/>
      <c r="FC255" s="123"/>
      <c r="FD255" s="123"/>
      <c r="FE255" s="123"/>
      <c r="FF255" s="123"/>
      <c r="FG255" s="123"/>
      <c r="FH255" s="123"/>
      <c r="FI255" s="123"/>
      <c r="FJ255" s="123"/>
      <c r="FK255" s="123"/>
      <c r="FL255" s="123"/>
      <c r="FM255" s="123"/>
      <c r="FN255" s="123"/>
      <c r="FO255" s="123"/>
      <c r="FP255" s="123"/>
      <c r="FQ255" s="123"/>
      <c r="FR255" s="123"/>
      <c r="FS255" s="123"/>
      <c r="FT255" s="123"/>
      <c r="FU255" s="123"/>
      <c r="FV255" s="123"/>
      <c r="FW255" s="123"/>
      <c r="FX255" s="120"/>
      <c r="FY255" s="120"/>
    </row>
    <row r="256" spans="1:181" ht="17.25" hidden="1" customHeight="1">
      <c r="A256" s="95"/>
      <c r="B256" s="95"/>
      <c r="C256" s="95"/>
      <c r="D256" s="95"/>
      <c r="E256" s="95"/>
      <c r="F256" s="95"/>
      <c r="G256" s="95"/>
      <c r="H256" s="95"/>
      <c r="I256" s="95"/>
      <c r="J256" s="95"/>
      <c r="K256" s="95"/>
      <c r="L256" s="95"/>
      <c r="M256" s="95"/>
      <c r="N256" s="95"/>
      <c r="O256" s="95"/>
      <c r="P256" s="95"/>
      <c r="Q256" s="95"/>
      <c r="R256" s="95"/>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45"/>
      <c r="CS256" s="145"/>
      <c r="CT256" s="145"/>
      <c r="CU256" s="133"/>
      <c r="CV256" s="133">
        <f t="shared" ca="1" si="14"/>
        <v>95</v>
      </c>
      <c r="CW256" s="138">
        <v>420</v>
      </c>
      <c r="CX256" s="140" t="s">
        <v>213</v>
      </c>
      <c r="CY256" s="133"/>
      <c r="CZ256" s="133"/>
      <c r="DA256" s="133"/>
      <c r="DB256" s="145"/>
      <c r="DC256" s="145"/>
      <c r="DD256" s="145"/>
      <c r="DE256" s="145"/>
      <c r="DF256" s="145"/>
      <c r="DG256" s="145"/>
      <c r="DH256" s="145"/>
      <c r="DI256" s="146"/>
      <c r="DJ256" s="146"/>
      <c r="DK256" s="145"/>
      <c r="DL256" s="145"/>
      <c r="DM256" s="145"/>
      <c r="DN256" s="145"/>
      <c r="DO256" s="145"/>
      <c r="DP256" s="145"/>
      <c r="DQ256" s="145"/>
      <c r="DR256" s="145"/>
      <c r="DS256" s="145"/>
      <c r="DT256" s="145"/>
      <c r="DU256" s="145"/>
      <c r="DV256" s="145"/>
      <c r="DW256" s="145"/>
      <c r="DX256" s="145"/>
      <c r="DY256" s="145"/>
      <c r="DZ256" s="145"/>
      <c r="EA256" s="145"/>
      <c r="EB256" s="145"/>
      <c r="EC256" s="145"/>
      <c r="ED256" s="145"/>
      <c r="EE256" s="145"/>
      <c r="EF256" s="145"/>
      <c r="EG256" s="145"/>
      <c r="EH256" s="133"/>
      <c r="EI256" s="133"/>
      <c r="EJ256" s="133">
        <f t="shared" ca="1" si="15"/>
        <v>95</v>
      </c>
      <c r="EK256" s="138">
        <v>19322</v>
      </c>
      <c r="EL256" s="140" t="s">
        <v>214</v>
      </c>
      <c r="EM256" s="133"/>
      <c r="EN256" s="133"/>
      <c r="EO256" s="145"/>
      <c r="EP256" s="145"/>
      <c r="EQ256" s="145"/>
      <c r="ER256" s="145"/>
      <c r="ES256" s="145"/>
      <c r="ET256" s="145"/>
      <c r="EU256" s="145"/>
      <c r="EV256" s="145"/>
      <c r="EW256" s="145"/>
      <c r="EX256" s="145"/>
      <c r="EY256" s="146"/>
      <c r="EZ256" s="146"/>
      <c r="FA256" s="146"/>
      <c r="FB256" s="146"/>
      <c r="FC256" s="123"/>
      <c r="FD256" s="123"/>
      <c r="FE256" s="123"/>
      <c r="FF256" s="123"/>
      <c r="FG256" s="123"/>
      <c r="FH256" s="123"/>
      <c r="FI256" s="123"/>
      <c r="FJ256" s="123"/>
      <c r="FK256" s="123"/>
      <c r="FL256" s="123"/>
      <c r="FM256" s="123"/>
      <c r="FN256" s="123"/>
      <c r="FO256" s="123"/>
      <c r="FP256" s="123"/>
      <c r="FQ256" s="123"/>
      <c r="FR256" s="123"/>
      <c r="FS256" s="123"/>
      <c r="FT256" s="123"/>
      <c r="FU256" s="123"/>
      <c r="FV256" s="123"/>
      <c r="FW256" s="123"/>
      <c r="FX256" s="120"/>
      <c r="FY256" s="120"/>
    </row>
    <row r="257" spans="1:181" ht="17.25" hidden="1" customHeight="1">
      <c r="A257" s="95"/>
      <c r="B257" s="95"/>
      <c r="C257" s="95"/>
      <c r="D257" s="95"/>
      <c r="E257" s="95"/>
      <c r="F257" s="95"/>
      <c r="G257" s="95"/>
      <c r="H257" s="95"/>
      <c r="I257" s="95"/>
      <c r="J257" s="95"/>
      <c r="K257" s="95"/>
      <c r="L257" s="95"/>
      <c r="M257" s="95"/>
      <c r="N257" s="95"/>
      <c r="O257" s="95"/>
      <c r="P257" s="95"/>
      <c r="Q257" s="95"/>
      <c r="R257" s="95"/>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45"/>
      <c r="CS257" s="145"/>
      <c r="CT257" s="145"/>
      <c r="CU257" s="133"/>
      <c r="CV257" s="133">
        <f t="shared" ca="1" si="14"/>
        <v>96</v>
      </c>
      <c r="CW257" s="138">
        <v>430</v>
      </c>
      <c r="CX257" s="140" t="s">
        <v>215</v>
      </c>
      <c r="CY257" s="133"/>
      <c r="CZ257" s="133"/>
      <c r="DA257" s="133"/>
      <c r="DB257" s="145"/>
      <c r="DC257" s="145"/>
      <c r="DD257" s="145"/>
      <c r="DE257" s="145"/>
      <c r="DF257" s="145"/>
      <c r="DG257" s="145"/>
      <c r="DH257" s="145"/>
      <c r="DI257" s="146"/>
      <c r="DJ257" s="146"/>
      <c r="DK257" s="145"/>
      <c r="DL257" s="145"/>
      <c r="DM257" s="145"/>
      <c r="DN257" s="145"/>
      <c r="DO257" s="145"/>
      <c r="DP257" s="145"/>
      <c r="DQ257" s="145"/>
      <c r="DR257" s="145"/>
      <c r="DS257" s="145"/>
      <c r="DT257" s="145"/>
      <c r="DU257" s="145"/>
      <c r="DV257" s="145"/>
      <c r="DW257" s="145"/>
      <c r="DX257" s="145"/>
      <c r="DY257" s="145"/>
      <c r="DZ257" s="145"/>
      <c r="EA257" s="145"/>
      <c r="EB257" s="145"/>
      <c r="EC257" s="145"/>
      <c r="ED257" s="145"/>
      <c r="EE257" s="145"/>
      <c r="EF257" s="145"/>
      <c r="EG257" s="145"/>
      <c r="EH257" s="133"/>
      <c r="EI257" s="133"/>
      <c r="EJ257" s="133">
        <f t="shared" ca="1" si="15"/>
        <v>96</v>
      </c>
      <c r="EK257" s="138">
        <v>19343</v>
      </c>
      <c r="EL257" s="140" t="s">
        <v>216</v>
      </c>
      <c r="EM257" s="133"/>
      <c r="EN257" s="133"/>
      <c r="EO257" s="145"/>
      <c r="EP257" s="145"/>
      <c r="EQ257" s="145"/>
      <c r="ER257" s="145"/>
      <c r="ES257" s="145"/>
      <c r="ET257" s="145"/>
      <c r="EU257" s="145"/>
      <c r="EV257" s="145"/>
      <c r="EW257" s="145"/>
      <c r="EX257" s="145"/>
      <c r="EY257" s="146"/>
      <c r="EZ257" s="146"/>
      <c r="FA257" s="146"/>
      <c r="FB257" s="146"/>
      <c r="FC257" s="123"/>
      <c r="FD257" s="123"/>
      <c r="FE257" s="123"/>
      <c r="FF257" s="123"/>
      <c r="FG257" s="123"/>
      <c r="FH257" s="123"/>
      <c r="FI257" s="123"/>
      <c r="FJ257" s="123"/>
      <c r="FK257" s="123"/>
      <c r="FL257" s="123"/>
      <c r="FM257" s="123"/>
      <c r="FN257" s="123"/>
      <c r="FO257" s="123"/>
      <c r="FP257" s="123"/>
      <c r="FQ257" s="123"/>
      <c r="FR257" s="123"/>
      <c r="FS257" s="123"/>
      <c r="FT257" s="123"/>
      <c r="FU257" s="123"/>
      <c r="FV257" s="123"/>
      <c r="FW257" s="123"/>
      <c r="FX257" s="120"/>
      <c r="FY257" s="120"/>
    </row>
    <row r="258" spans="1:181" ht="17.25" hidden="1" customHeight="1">
      <c r="A258" s="95"/>
      <c r="B258" s="95"/>
      <c r="C258" s="95"/>
      <c r="D258" s="95"/>
      <c r="E258" s="95"/>
      <c r="F258" s="95"/>
      <c r="G258" s="95"/>
      <c r="H258" s="95"/>
      <c r="I258" s="95"/>
      <c r="J258" s="95"/>
      <c r="K258" s="95"/>
      <c r="L258" s="95"/>
      <c r="M258" s="95"/>
      <c r="N258" s="95"/>
      <c r="O258" s="95"/>
      <c r="P258" s="95"/>
      <c r="Q258" s="95"/>
      <c r="R258" s="95"/>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45"/>
      <c r="CS258" s="145"/>
      <c r="CT258" s="145"/>
      <c r="CU258" s="133"/>
      <c r="CV258" s="133">
        <f t="shared" ca="1" si="14"/>
        <v>97</v>
      </c>
      <c r="CW258" s="138">
        <v>440</v>
      </c>
      <c r="CX258" s="140" t="s">
        <v>217</v>
      </c>
      <c r="CY258" s="133"/>
      <c r="CZ258" s="133"/>
      <c r="DA258" s="133"/>
      <c r="DB258" s="145"/>
      <c r="DC258" s="145"/>
      <c r="DD258" s="145"/>
      <c r="DE258" s="145"/>
      <c r="DF258" s="145"/>
      <c r="DG258" s="145"/>
      <c r="DH258" s="145"/>
      <c r="DI258" s="146"/>
      <c r="DJ258" s="146"/>
      <c r="DK258" s="145"/>
      <c r="DL258" s="145"/>
      <c r="DM258" s="145"/>
      <c r="DN258" s="145"/>
      <c r="DO258" s="145"/>
      <c r="DP258" s="145"/>
      <c r="DQ258" s="145"/>
      <c r="DR258" s="145"/>
      <c r="DS258" s="145"/>
      <c r="DT258" s="145"/>
      <c r="DU258" s="145"/>
      <c r="DV258" s="145"/>
      <c r="DW258" s="145"/>
      <c r="DX258" s="145"/>
      <c r="DY258" s="145"/>
      <c r="DZ258" s="145"/>
      <c r="EA258" s="145"/>
      <c r="EB258" s="145"/>
      <c r="EC258" s="145"/>
      <c r="ED258" s="145"/>
      <c r="EE258" s="145"/>
      <c r="EF258" s="145"/>
      <c r="EG258" s="145"/>
      <c r="EH258" s="133"/>
      <c r="EI258" s="133"/>
      <c r="EJ258" s="133">
        <f t="shared" ca="1" si="15"/>
        <v>97</v>
      </c>
      <c r="EK258" s="138">
        <v>19389</v>
      </c>
      <c r="EL258" s="140" t="s">
        <v>218</v>
      </c>
      <c r="EM258" s="133"/>
      <c r="EN258" s="133"/>
      <c r="EO258" s="145"/>
      <c r="EP258" s="145"/>
      <c r="EQ258" s="145"/>
      <c r="ER258" s="145"/>
      <c r="ES258" s="145"/>
      <c r="ET258" s="145"/>
      <c r="EU258" s="145"/>
      <c r="EV258" s="145"/>
      <c r="EW258" s="145"/>
      <c r="EX258" s="145"/>
      <c r="EY258" s="146"/>
      <c r="EZ258" s="146"/>
      <c r="FA258" s="146"/>
      <c r="FB258" s="146"/>
      <c r="FC258" s="123"/>
      <c r="FD258" s="123"/>
      <c r="FE258" s="123"/>
      <c r="FF258" s="123"/>
      <c r="FG258" s="123"/>
      <c r="FH258" s="123"/>
      <c r="FI258" s="123"/>
      <c r="FJ258" s="123"/>
      <c r="FK258" s="123"/>
      <c r="FL258" s="123"/>
      <c r="FM258" s="123"/>
      <c r="FN258" s="123"/>
      <c r="FO258" s="123"/>
      <c r="FP258" s="123"/>
      <c r="FQ258" s="123"/>
      <c r="FR258" s="123"/>
      <c r="FS258" s="123"/>
      <c r="FT258" s="123"/>
      <c r="FU258" s="123"/>
      <c r="FV258" s="123"/>
      <c r="FW258" s="123"/>
      <c r="FX258" s="120"/>
      <c r="FY258" s="120"/>
    </row>
    <row r="259" spans="1:181" ht="17.25" hidden="1" customHeight="1">
      <c r="A259" s="95"/>
      <c r="B259" s="95"/>
      <c r="C259" s="95"/>
      <c r="D259" s="95"/>
      <c r="E259" s="95"/>
      <c r="F259" s="95"/>
      <c r="G259" s="95"/>
      <c r="H259" s="95"/>
      <c r="I259" s="95"/>
      <c r="J259" s="95"/>
      <c r="K259" s="95"/>
      <c r="L259" s="95"/>
      <c r="M259" s="95"/>
      <c r="N259" s="95"/>
      <c r="O259" s="95"/>
      <c r="P259" s="95"/>
      <c r="Q259" s="95"/>
      <c r="R259" s="95"/>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45"/>
      <c r="CS259" s="145"/>
      <c r="CT259" s="145"/>
      <c r="CU259" s="133"/>
      <c r="CV259" s="133">
        <f t="shared" ca="1" si="14"/>
        <v>98</v>
      </c>
      <c r="CW259" s="138">
        <v>450</v>
      </c>
      <c r="CX259" s="140" t="s">
        <v>219</v>
      </c>
      <c r="CY259" s="133"/>
      <c r="CZ259" s="133"/>
      <c r="DA259" s="133"/>
      <c r="DB259" s="145"/>
      <c r="DC259" s="145"/>
      <c r="DD259" s="145"/>
      <c r="DE259" s="145"/>
      <c r="DF259" s="145"/>
      <c r="DG259" s="145"/>
      <c r="DH259" s="145"/>
      <c r="DI259" s="146"/>
      <c r="DJ259" s="146"/>
      <c r="DK259" s="145"/>
      <c r="DL259" s="145"/>
      <c r="DM259" s="145"/>
      <c r="DN259" s="145"/>
      <c r="DO259" s="145"/>
      <c r="DP259" s="145"/>
      <c r="DQ259" s="145"/>
      <c r="DR259" s="145"/>
      <c r="DS259" s="145"/>
      <c r="DT259" s="145"/>
      <c r="DU259" s="145"/>
      <c r="DV259" s="145"/>
      <c r="DW259" s="145"/>
      <c r="DX259" s="145"/>
      <c r="DY259" s="145"/>
      <c r="DZ259" s="145"/>
      <c r="EA259" s="145"/>
      <c r="EB259" s="145"/>
      <c r="EC259" s="145"/>
      <c r="ED259" s="145"/>
      <c r="EE259" s="145"/>
      <c r="EF259" s="145"/>
      <c r="EG259" s="145"/>
      <c r="EH259" s="133"/>
      <c r="EI259" s="133"/>
      <c r="EJ259" s="133">
        <f t="shared" ca="1" si="15"/>
        <v>98</v>
      </c>
      <c r="EK259" s="138">
        <v>20001</v>
      </c>
      <c r="EL259" s="140" t="s">
        <v>175</v>
      </c>
      <c r="EM259" s="133"/>
      <c r="EN259" s="133"/>
      <c r="EO259" s="145"/>
      <c r="EP259" s="145"/>
      <c r="EQ259" s="145"/>
      <c r="ER259" s="145"/>
      <c r="ES259" s="145"/>
      <c r="ET259" s="145"/>
      <c r="EU259" s="145"/>
      <c r="EV259" s="145"/>
      <c r="EW259" s="145"/>
      <c r="EX259" s="145"/>
      <c r="EY259" s="146"/>
      <c r="EZ259" s="146"/>
      <c r="FA259" s="146"/>
      <c r="FB259" s="146"/>
      <c r="FC259" s="123"/>
      <c r="FD259" s="123"/>
      <c r="FE259" s="123"/>
      <c r="FF259" s="123"/>
      <c r="FG259" s="123"/>
      <c r="FH259" s="123"/>
      <c r="FI259" s="123"/>
      <c r="FJ259" s="123"/>
      <c r="FK259" s="123"/>
      <c r="FL259" s="123"/>
      <c r="FM259" s="123"/>
      <c r="FN259" s="123"/>
      <c r="FO259" s="123"/>
      <c r="FP259" s="123"/>
      <c r="FQ259" s="123"/>
      <c r="FR259" s="123"/>
      <c r="FS259" s="123"/>
      <c r="FT259" s="123"/>
      <c r="FU259" s="123"/>
      <c r="FV259" s="123"/>
      <c r="FW259" s="123"/>
      <c r="FX259" s="120"/>
      <c r="FY259" s="120"/>
    </row>
    <row r="260" spans="1:181" ht="17.25" hidden="1" customHeight="1">
      <c r="A260" s="95"/>
      <c r="B260" s="95"/>
      <c r="C260" s="95"/>
      <c r="D260" s="95"/>
      <c r="E260" s="95"/>
      <c r="F260" s="95"/>
      <c r="G260" s="95"/>
      <c r="H260" s="95"/>
      <c r="I260" s="95"/>
      <c r="J260" s="95"/>
      <c r="K260" s="95"/>
      <c r="L260" s="95"/>
      <c r="M260" s="95"/>
      <c r="N260" s="95"/>
      <c r="O260" s="95"/>
      <c r="P260" s="95"/>
      <c r="Q260" s="95"/>
      <c r="R260" s="95"/>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3"/>
      <c r="BR260" s="123"/>
      <c r="BS260" s="123"/>
      <c r="BT260" s="123"/>
      <c r="BU260" s="123"/>
      <c r="BV260" s="123"/>
      <c r="BW260" s="123"/>
      <c r="BX260" s="123"/>
      <c r="BY260" s="123"/>
      <c r="BZ260" s="123"/>
      <c r="CA260" s="123"/>
      <c r="CB260" s="123"/>
      <c r="CC260" s="123"/>
      <c r="CD260" s="123"/>
      <c r="CE260" s="123"/>
      <c r="CF260" s="123"/>
      <c r="CG260" s="123"/>
      <c r="CH260" s="123"/>
      <c r="CI260" s="123"/>
      <c r="CJ260" s="123"/>
      <c r="CK260" s="123"/>
      <c r="CL260" s="123"/>
      <c r="CM260" s="123"/>
      <c r="CN260" s="123"/>
      <c r="CO260" s="123"/>
      <c r="CP260" s="123"/>
      <c r="CQ260" s="123"/>
      <c r="CR260" s="145"/>
      <c r="CS260" s="145"/>
      <c r="CT260" s="145"/>
      <c r="CU260" s="133"/>
      <c r="CV260" s="133"/>
      <c r="CW260" s="133"/>
      <c r="CX260" s="133"/>
      <c r="CY260" s="133"/>
      <c r="CZ260" s="133"/>
      <c r="DA260" s="133"/>
      <c r="DB260" s="145"/>
      <c r="DC260" s="145"/>
      <c r="DD260" s="145"/>
      <c r="DE260" s="145"/>
      <c r="DF260" s="145"/>
      <c r="DG260" s="145"/>
      <c r="DH260" s="145"/>
      <c r="DI260" s="146"/>
      <c r="DJ260" s="146"/>
      <c r="DK260" s="145"/>
      <c r="DL260" s="145"/>
      <c r="DM260" s="145"/>
      <c r="DN260" s="145"/>
      <c r="DO260" s="145"/>
      <c r="DP260" s="145"/>
      <c r="DQ260" s="145"/>
      <c r="DR260" s="145"/>
      <c r="DS260" s="145"/>
      <c r="DT260" s="145"/>
      <c r="DU260" s="145"/>
      <c r="DV260" s="145"/>
      <c r="DW260" s="145"/>
      <c r="DX260" s="145"/>
      <c r="DY260" s="145"/>
      <c r="DZ260" s="145"/>
      <c r="EA260" s="145"/>
      <c r="EB260" s="145"/>
      <c r="EC260" s="145"/>
      <c r="ED260" s="145"/>
      <c r="EE260" s="145"/>
      <c r="EF260" s="145"/>
      <c r="EG260" s="145"/>
      <c r="EH260" s="133"/>
      <c r="EI260" s="133"/>
      <c r="EJ260" s="133">
        <f t="shared" ca="1" si="15"/>
        <v>99</v>
      </c>
      <c r="EK260" s="138">
        <v>21001</v>
      </c>
      <c r="EL260" s="140" t="s">
        <v>177</v>
      </c>
      <c r="EM260" s="133"/>
      <c r="EN260" s="133"/>
      <c r="EO260" s="145"/>
      <c r="EP260" s="145"/>
      <c r="EQ260" s="145"/>
      <c r="ER260" s="145"/>
      <c r="ES260" s="145"/>
      <c r="ET260" s="145"/>
      <c r="EU260" s="145"/>
      <c r="EV260" s="145"/>
      <c r="EW260" s="145"/>
      <c r="EX260" s="145"/>
      <c r="EY260" s="146"/>
      <c r="EZ260" s="146"/>
      <c r="FA260" s="146"/>
      <c r="FB260" s="146"/>
      <c r="FC260" s="123"/>
      <c r="FD260" s="123"/>
      <c r="FE260" s="123"/>
      <c r="FF260" s="123"/>
      <c r="FG260" s="123"/>
      <c r="FH260" s="123"/>
      <c r="FI260" s="123"/>
      <c r="FJ260" s="123"/>
      <c r="FK260" s="123"/>
      <c r="FL260" s="123"/>
      <c r="FM260" s="123"/>
      <c r="FN260" s="123"/>
      <c r="FO260" s="123"/>
      <c r="FP260" s="123"/>
      <c r="FQ260" s="123"/>
      <c r="FR260" s="123"/>
      <c r="FS260" s="123"/>
      <c r="FT260" s="123"/>
      <c r="FU260" s="123"/>
      <c r="FV260" s="123"/>
      <c r="FW260" s="123"/>
      <c r="FX260" s="120"/>
      <c r="FY260" s="120"/>
    </row>
    <row r="261" spans="1:181" ht="17.25" hidden="1" customHeight="1">
      <c r="A261" s="95"/>
      <c r="B261" s="95"/>
      <c r="C261" s="95"/>
      <c r="D261" s="95"/>
      <c r="E261" s="95"/>
      <c r="F261" s="95"/>
      <c r="G261" s="95"/>
      <c r="H261" s="95"/>
      <c r="I261" s="95"/>
      <c r="J261" s="95"/>
      <c r="K261" s="95"/>
      <c r="L261" s="95"/>
      <c r="M261" s="95"/>
      <c r="N261" s="95"/>
      <c r="O261" s="95"/>
      <c r="P261" s="95"/>
      <c r="Q261" s="95"/>
      <c r="R261" s="95"/>
      <c r="S261" s="123"/>
      <c r="T261" s="123"/>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c r="BI261" s="123"/>
      <c r="BJ261" s="123"/>
      <c r="BK261" s="123"/>
      <c r="BL261" s="123"/>
      <c r="BM261" s="123"/>
      <c r="BN261" s="123"/>
      <c r="BO261" s="123"/>
      <c r="BP261" s="123"/>
      <c r="BQ261" s="123"/>
      <c r="BR261" s="123"/>
      <c r="BS261" s="123"/>
      <c r="BT261" s="123"/>
      <c r="BU261" s="123"/>
      <c r="BV261" s="123"/>
      <c r="BW261" s="123"/>
      <c r="BX261" s="123"/>
      <c r="BY261" s="123"/>
      <c r="BZ261" s="123"/>
      <c r="CA261" s="123"/>
      <c r="CB261" s="123"/>
      <c r="CC261" s="123"/>
      <c r="CD261" s="123"/>
      <c r="CE261" s="123"/>
      <c r="CF261" s="123"/>
      <c r="CG261" s="123"/>
      <c r="CH261" s="123"/>
      <c r="CI261" s="123"/>
      <c r="CJ261" s="123"/>
      <c r="CK261" s="123"/>
      <c r="CL261" s="123"/>
      <c r="CM261" s="123"/>
      <c r="CN261" s="123"/>
      <c r="CO261" s="123"/>
      <c r="CP261" s="123"/>
      <c r="CQ261" s="123"/>
      <c r="CR261" s="145"/>
      <c r="CS261" s="145"/>
      <c r="CT261" s="145"/>
      <c r="CU261" s="133"/>
      <c r="CV261" s="133"/>
      <c r="CW261" s="133"/>
      <c r="CX261" s="133"/>
      <c r="CY261" s="133"/>
      <c r="CZ261" s="133"/>
      <c r="DA261" s="133"/>
      <c r="DB261" s="145"/>
      <c r="DC261" s="145"/>
      <c r="DD261" s="145"/>
      <c r="DE261" s="145"/>
      <c r="DF261" s="145"/>
      <c r="DG261" s="145"/>
      <c r="DH261" s="146"/>
      <c r="DI261" s="146"/>
      <c r="DJ261" s="146"/>
      <c r="DK261" s="145"/>
      <c r="DL261" s="145"/>
      <c r="DM261" s="145"/>
      <c r="DN261" s="145"/>
      <c r="DO261" s="145"/>
      <c r="DP261" s="145"/>
      <c r="DQ261" s="145"/>
      <c r="DR261" s="145"/>
      <c r="DS261" s="145"/>
      <c r="DT261" s="145"/>
      <c r="DU261" s="145"/>
      <c r="DV261" s="145"/>
      <c r="DW261" s="145"/>
      <c r="DX261" s="145"/>
      <c r="DY261" s="145"/>
      <c r="DZ261" s="145"/>
      <c r="EA261" s="145"/>
      <c r="EB261" s="145"/>
      <c r="EC261" s="145"/>
      <c r="ED261" s="145"/>
      <c r="EE261" s="145"/>
      <c r="EF261" s="145"/>
      <c r="EG261" s="145"/>
      <c r="EH261" s="133"/>
      <c r="EI261" s="133"/>
      <c r="EJ261" s="133">
        <f t="shared" ca="1" si="15"/>
        <v>100</v>
      </c>
      <c r="EK261" s="138">
        <v>25001</v>
      </c>
      <c r="EL261" s="140" t="s">
        <v>183</v>
      </c>
      <c r="EM261" s="133"/>
      <c r="EN261" s="133"/>
      <c r="EO261" s="145"/>
      <c r="EP261" s="145"/>
      <c r="EQ261" s="145"/>
      <c r="ER261" s="145"/>
      <c r="ES261" s="145"/>
      <c r="ET261" s="145"/>
      <c r="EU261" s="145"/>
      <c r="EV261" s="145"/>
      <c r="EW261" s="145"/>
      <c r="EX261" s="145"/>
      <c r="EY261" s="146"/>
      <c r="EZ261" s="146"/>
      <c r="FA261" s="146"/>
      <c r="FB261" s="146"/>
      <c r="FC261" s="123"/>
      <c r="FD261" s="123"/>
      <c r="FE261" s="123"/>
      <c r="FF261" s="123"/>
      <c r="FG261" s="123"/>
      <c r="FH261" s="123"/>
      <c r="FI261" s="123"/>
      <c r="FJ261" s="123"/>
      <c r="FK261" s="123"/>
      <c r="FL261" s="123"/>
      <c r="FM261" s="123"/>
      <c r="FN261" s="123"/>
      <c r="FO261" s="123"/>
      <c r="FP261" s="123"/>
      <c r="FQ261" s="123"/>
      <c r="FR261" s="123"/>
      <c r="FS261" s="123"/>
      <c r="FT261" s="123"/>
      <c r="FU261" s="123"/>
      <c r="FV261" s="123"/>
      <c r="FW261" s="123"/>
      <c r="FX261" s="120"/>
      <c r="FY261" s="120"/>
    </row>
    <row r="262" spans="1:181" ht="17.25" hidden="1" customHeight="1">
      <c r="A262" s="95"/>
      <c r="B262" s="95"/>
      <c r="C262" s="95"/>
      <c r="D262" s="95"/>
      <c r="E262" s="95"/>
      <c r="F262" s="95"/>
      <c r="G262" s="95"/>
      <c r="H262" s="95"/>
      <c r="I262" s="95"/>
      <c r="J262" s="95"/>
      <c r="K262" s="95"/>
      <c r="L262" s="95"/>
      <c r="M262" s="95"/>
      <c r="N262" s="95"/>
      <c r="O262" s="95"/>
      <c r="P262" s="95"/>
      <c r="Q262" s="95"/>
      <c r="R262" s="95"/>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23"/>
      <c r="BR262" s="123"/>
      <c r="BS262" s="123"/>
      <c r="BT262" s="123"/>
      <c r="BU262" s="123"/>
      <c r="BV262" s="123"/>
      <c r="BW262" s="123"/>
      <c r="BX262" s="123"/>
      <c r="BY262" s="123"/>
      <c r="BZ262" s="123"/>
      <c r="CA262" s="123"/>
      <c r="CB262" s="123"/>
      <c r="CC262" s="123"/>
      <c r="CD262" s="123"/>
      <c r="CE262" s="123"/>
      <c r="CF262" s="123"/>
      <c r="CG262" s="123"/>
      <c r="CH262" s="123"/>
      <c r="CI262" s="123"/>
      <c r="CJ262" s="123"/>
      <c r="CK262" s="123"/>
      <c r="CL262" s="123"/>
      <c r="CM262" s="123"/>
      <c r="CN262" s="123"/>
      <c r="CO262" s="123"/>
      <c r="CP262" s="123"/>
      <c r="CQ262" s="123"/>
      <c r="CR262" s="145"/>
      <c r="CS262" s="145"/>
      <c r="CT262" s="145"/>
      <c r="CU262" s="133"/>
      <c r="CV262" s="133"/>
      <c r="CW262" s="133"/>
      <c r="CX262" s="133"/>
      <c r="CY262" s="133"/>
      <c r="CZ262" s="133"/>
      <c r="DA262" s="133"/>
      <c r="DB262" s="145"/>
      <c r="DC262" s="145"/>
      <c r="DD262" s="145"/>
      <c r="DE262" s="145"/>
      <c r="DF262" s="145"/>
      <c r="DG262" s="145"/>
      <c r="DH262" s="146"/>
      <c r="DI262" s="146"/>
      <c r="DJ262" s="146"/>
      <c r="DK262" s="145"/>
      <c r="DL262" s="145"/>
      <c r="DM262" s="145"/>
      <c r="DN262" s="145"/>
      <c r="DO262" s="145"/>
      <c r="DP262" s="145"/>
      <c r="DQ262" s="145"/>
      <c r="DR262" s="145"/>
      <c r="DS262" s="145"/>
      <c r="DT262" s="145"/>
      <c r="DU262" s="145"/>
      <c r="DV262" s="145"/>
      <c r="DW262" s="145"/>
      <c r="DX262" s="145"/>
      <c r="DY262" s="145"/>
      <c r="DZ262" s="145"/>
      <c r="EA262" s="145"/>
      <c r="EB262" s="145"/>
      <c r="EC262" s="145"/>
      <c r="ED262" s="145"/>
      <c r="EE262" s="145"/>
      <c r="EF262" s="145"/>
      <c r="EG262" s="145"/>
      <c r="EH262" s="133"/>
      <c r="EI262" s="133"/>
      <c r="EJ262" s="133">
        <f t="shared" ca="1" si="15"/>
        <v>101</v>
      </c>
      <c r="EK262" s="138">
        <v>27001</v>
      </c>
      <c r="EL262" s="140" t="s">
        <v>191</v>
      </c>
      <c r="EM262" s="133"/>
      <c r="EN262" s="133"/>
      <c r="EO262" s="145"/>
      <c r="EP262" s="145"/>
      <c r="EQ262" s="145"/>
      <c r="ER262" s="145"/>
      <c r="ES262" s="145"/>
      <c r="ET262" s="145"/>
      <c r="EU262" s="145"/>
      <c r="EV262" s="145"/>
      <c r="EW262" s="145"/>
      <c r="EX262" s="145"/>
      <c r="EY262" s="146"/>
      <c r="EZ262" s="146"/>
      <c r="FA262" s="146"/>
      <c r="FB262" s="146"/>
      <c r="FC262" s="123"/>
      <c r="FD262" s="123"/>
      <c r="FE262" s="123"/>
      <c r="FF262" s="123"/>
      <c r="FG262" s="123"/>
      <c r="FH262" s="123"/>
      <c r="FI262" s="123"/>
      <c r="FJ262" s="123"/>
      <c r="FK262" s="123"/>
      <c r="FL262" s="123"/>
      <c r="FM262" s="123"/>
      <c r="FN262" s="123"/>
      <c r="FO262" s="123"/>
      <c r="FP262" s="123"/>
      <c r="FQ262" s="123"/>
      <c r="FR262" s="123"/>
      <c r="FS262" s="123"/>
      <c r="FT262" s="123"/>
      <c r="FU262" s="123"/>
      <c r="FV262" s="123"/>
      <c r="FW262" s="123"/>
      <c r="FX262" s="120"/>
      <c r="FY262" s="120"/>
    </row>
    <row r="263" spans="1:181" ht="17.25" hidden="1" customHeight="1">
      <c r="A263" s="95"/>
      <c r="B263" s="95"/>
      <c r="C263" s="95"/>
      <c r="D263" s="95"/>
      <c r="E263" s="95"/>
      <c r="F263" s="95"/>
      <c r="G263" s="95"/>
      <c r="H263" s="95"/>
      <c r="I263" s="95"/>
      <c r="J263" s="95"/>
      <c r="K263" s="95"/>
      <c r="L263" s="95"/>
      <c r="M263" s="95"/>
      <c r="N263" s="95"/>
      <c r="O263" s="95"/>
      <c r="P263" s="95"/>
      <c r="Q263" s="95"/>
      <c r="R263" s="95"/>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46"/>
      <c r="CS263" s="146"/>
      <c r="CT263" s="146"/>
      <c r="DB263" s="146"/>
      <c r="DC263" s="146"/>
      <c r="DD263" s="146"/>
      <c r="DE263" s="146"/>
      <c r="DF263" s="146"/>
      <c r="DG263" s="146"/>
      <c r="DH263" s="146"/>
      <c r="DI263" s="146"/>
      <c r="DJ263" s="146"/>
      <c r="DK263" s="146"/>
      <c r="DL263" s="146"/>
      <c r="DM263" s="146"/>
      <c r="DN263" s="146"/>
      <c r="DO263" s="146"/>
      <c r="DP263" s="146"/>
      <c r="DQ263" s="146"/>
      <c r="DR263" s="146"/>
      <c r="DS263" s="146"/>
      <c r="DT263" s="146"/>
      <c r="DU263" s="146"/>
      <c r="DV263" s="146"/>
      <c r="DW263" s="146"/>
      <c r="DX263" s="146"/>
      <c r="DY263" s="146"/>
      <c r="DZ263" s="146"/>
      <c r="EA263" s="146"/>
      <c r="EB263" s="146"/>
      <c r="EC263" s="146"/>
      <c r="ED263" s="146"/>
      <c r="EE263" s="146"/>
      <c r="EF263" s="146"/>
      <c r="EG263" s="146"/>
      <c r="EO263" s="146"/>
      <c r="EP263" s="146"/>
      <c r="EQ263" s="146"/>
      <c r="ER263" s="146"/>
      <c r="ES263" s="146"/>
      <c r="ET263" s="146"/>
      <c r="EU263" s="146"/>
      <c r="EV263" s="146"/>
      <c r="EW263" s="146"/>
      <c r="EX263" s="146"/>
      <c r="EY263" s="146"/>
      <c r="EZ263" s="146"/>
      <c r="FA263" s="146"/>
      <c r="FB263" s="146"/>
      <c r="FC263" s="123"/>
      <c r="FD263" s="123"/>
      <c r="FE263" s="123"/>
      <c r="FF263" s="123"/>
      <c r="FG263" s="123"/>
      <c r="FH263" s="123"/>
      <c r="FI263" s="123"/>
      <c r="FJ263" s="123"/>
      <c r="FK263" s="123"/>
      <c r="FL263" s="123"/>
      <c r="FM263" s="123"/>
      <c r="FN263" s="123"/>
      <c r="FO263" s="123"/>
      <c r="FP263" s="123"/>
      <c r="FQ263" s="123"/>
      <c r="FR263" s="123"/>
      <c r="FS263" s="123"/>
      <c r="FT263" s="123"/>
      <c r="FU263" s="123"/>
      <c r="FV263" s="123"/>
      <c r="FW263" s="123"/>
      <c r="FX263" s="120"/>
      <c r="FY263" s="120"/>
    </row>
    <row r="264" spans="1:181" ht="17.25" hidden="1" customHeight="1">
      <c r="A264" s="95"/>
      <c r="B264" s="95"/>
      <c r="C264" s="95"/>
      <c r="D264" s="95"/>
      <c r="E264" s="95"/>
      <c r="F264" s="95"/>
      <c r="G264" s="95"/>
      <c r="H264" s="95"/>
      <c r="I264" s="95"/>
      <c r="J264" s="95"/>
      <c r="K264" s="95"/>
      <c r="L264" s="95"/>
      <c r="M264" s="95"/>
      <c r="N264" s="95"/>
      <c r="O264" s="95"/>
      <c r="P264" s="95"/>
      <c r="Q264" s="95"/>
      <c r="R264" s="95"/>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46"/>
      <c r="CS264" s="146"/>
      <c r="CT264" s="146"/>
      <c r="DB264" s="146"/>
      <c r="DC264" s="146"/>
      <c r="DD264" s="146"/>
      <c r="DE264" s="146"/>
      <c r="DF264" s="146"/>
      <c r="DG264" s="146"/>
      <c r="DH264" s="146"/>
      <c r="DI264" s="146"/>
      <c r="DJ264" s="146"/>
      <c r="DK264" s="146"/>
      <c r="DL264" s="146"/>
      <c r="DM264" s="146"/>
      <c r="DN264" s="146"/>
      <c r="DO264" s="146"/>
      <c r="DP264" s="146"/>
      <c r="DQ264" s="146"/>
      <c r="DR264" s="146"/>
      <c r="DS264" s="146"/>
      <c r="DT264" s="146"/>
      <c r="DU264" s="146"/>
      <c r="DV264" s="146"/>
      <c r="DW264" s="146"/>
      <c r="DX264" s="146"/>
      <c r="DY264" s="146"/>
      <c r="DZ264" s="146"/>
      <c r="EA264" s="146"/>
      <c r="EB264" s="146"/>
      <c r="EC264" s="146"/>
      <c r="ED264" s="146"/>
      <c r="EE264" s="146"/>
      <c r="EF264" s="146"/>
      <c r="EG264" s="146"/>
      <c r="EO264" s="146"/>
      <c r="EP264" s="146"/>
      <c r="EQ264" s="146"/>
      <c r="ER264" s="146"/>
      <c r="ES264" s="146"/>
      <c r="ET264" s="146"/>
      <c r="EU264" s="146"/>
      <c r="EV264" s="146"/>
      <c r="EW264" s="146"/>
      <c r="EX264" s="146"/>
      <c r="EY264" s="146"/>
      <c r="EZ264" s="146"/>
      <c r="FA264" s="146"/>
      <c r="FB264" s="146"/>
      <c r="FC264" s="123"/>
      <c r="FD264" s="123"/>
      <c r="FE264" s="123"/>
      <c r="FF264" s="123"/>
      <c r="FG264" s="123"/>
      <c r="FH264" s="123"/>
      <c r="FI264" s="123"/>
      <c r="FJ264" s="123"/>
      <c r="FK264" s="123"/>
      <c r="FL264" s="123"/>
      <c r="FM264" s="123"/>
      <c r="FN264" s="123"/>
      <c r="FO264" s="123"/>
      <c r="FP264" s="123"/>
      <c r="FQ264" s="123"/>
      <c r="FR264" s="123"/>
      <c r="FS264" s="123"/>
      <c r="FT264" s="123"/>
      <c r="FU264" s="123"/>
      <c r="FV264" s="123"/>
      <c r="FW264" s="123"/>
      <c r="FX264" s="120"/>
      <c r="FY264" s="120"/>
    </row>
    <row r="265" spans="1:181" ht="17.25" hidden="1" customHeight="1">
      <c r="A265" s="95"/>
      <c r="B265" s="95"/>
      <c r="C265" s="95"/>
      <c r="D265" s="95"/>
      <c r="E265" s="95"/>
      <c r="F265" s="95"/>
      <c r="G265" s="95"/>
      <c r="H265" s="95"/>
      <c r="I265" s="95"/>
      <c r="J265" s="95"/>
      <c r="K265" s="95"/>
      <c r="L265" s="95"/>
      <c r="M265" s="95"/>
      <c r="N265" s="95"/>
      <c r="O265" s="95"/>
      <c r="P265" s="95"/>
      <c r="Q265" s="95"/>
      <c r="R265" s="95"/>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c r="BM265" s="123"/>
      <c r="BN265" s="123"/>
      <c r="BO265" s="123"/>
      <c r="BP265" s="123"/>
      <c r="BQ265" s="123"/>
      <c r="BR265" s="123"/>
      <c r="BS265" s="123"/>
      <c r="BT265" s="123"/>
      <c r="BU265" s="123"/>
      <c r="BV265" s="123"/>
      <c r="BW265" s="123"/>
      <c r="BX265" s="123"/>
      <c r="BY265" s="123"/>
      <c r="BZ265" s="123"/>
      <c r="CA265" s="123"/>
      <c r="CB265" s="123"/>
      <c r="CC265" s="123"/>
      <c r="CD265" s="123"/>
      <c r="CE265" s="123"/>
      <c r="CF265" s="123"/>
      <c r="CG265" s="123"/>
      <c r="CH265" s="123"/>
      <c r="CI265" s="123"/>
      <c r="CJ265" s="123"/>
      <c r="CK265" s="123"/>
      <c r="CL265" s="123"/>
      <c r="CM265" s="123"/>
      <c r="CN265" s="123"/>
      <c r="CO265" s="123"/>
      <c r="CP265" s="123"/>
      <c r="CQ265" s="123"/>
      <c r="CR265" s="146"/>
      <c r="CS265" s="146"/>
      <c r="CT265" s="146"/>
      <c r="DB265" s="146"/>
      <c r="DC265" s="146"/>
      <c r="DD265" s="146"/>
      <c r="DE265" s="146"/>
      <c r="DF265" s="146"/>
      <c r="DG265" s="146"/>
      <c r="DH265" s="146"/>
      <c r="DI265" s="146"/>
      <c r="DJ265" s="146"/>
      <c r="DK265" s="146"/>
      <c r="DL265" s="146"/>
      <c r="DM265" s="146"/>
      <c r="DN265" s="146"/>
      <c r="DO265" s="146"/>
      <c r="DP265" s="146"/>
      <c r="DQ265" s="146"/>
      <c r="DR265" s="146"/>
      <c r="DS265" s="146"/>
      <c r="DT265" s="146"/>
      <c r="DU265" s="146"/>
      <c r="DV265" s="146"/>
      <c r="DW265" s="146"/>
      <c r="DX265" s="146"/>
      <c r="DY265" s="146"/>
      <c r="DZ265" s="146"/>
      <c r="EA265" s="146"/>
      <c r="EB265" s="146"/>
      <c r="EC265" s="146"/>
      <c r="ED265" s="146"/>
      <c r="EE265" s="146"/>
      <c r="EF265" s="146"/>
      <c r="EG265" s="146"/>
      <c r="EH265" s="146"/>
      <c r="EI265" s="146"/>
      <c r="EJ265" s="146"/>
      <c r="EK265" s="146"/>
      <c r="EL265" s="146"/>
      <c r="EM265" s="146"/>
      <c r="EN265" s="146"/>
      <c r="EO265" s="146"/>
      <c r="EP265" s="146"/>
      <c r="EQ265" s="146"/>
      <c r="ER265" s="146"/>
      <c r="ES265" s="146"/>
      <c r="ET265" s="146"/>
      <c r="EU265" s="146"/>
      <c r="EV265" s="146"/>
      <c r="EW265" s="146"/>
      <c r="EX265" s="146"/>
      <c r="EY265" s="146"/>
      <c r="EZ265" s="146"/>
      <c r="FA265" s="146"/>
      <c r="FB265" s="146"/>
      <c r="FC265" s="123"/>
      <c r="FD265" s="123"/>
      <c r="FE265" s="123"/>
      <c r="FF265" s="123"/>
      <c r="FG265" s="123"/>
      <c r="FH265" s="123"/>
      <c r="FI265" s="123"/>
      <c r="FJ265" s="123"/>
      <c r="FK265" s="123"/>
      <c r="FL265" s="123"/>
      <c r="FM265" s="123"/>
      <c r="FN265" s="123"/>
      <c r="FO265" s="123"/>
      <c r="FP265" s="123"/>
      <c r="FQ265" s="123"/>
      <c r="FR265" s="123"/>
      <c r="FS265" s="123"/>
      <c r="FT265" s="123"/>
      <c r="FU265" s="123"/>
      <c r="FV265" s="123"/>
      <c r="FW265" s="123"/>
      <c r="FX265" s="120"/>
      <c r="FY265" s="120"/>
    </row>
    <row r="266" spans="1:181" ht="17.25" hidden="1" customHeight="1">
      <c r="A266" s="95"/>
      <c r="B266" s="95"/>
      <c r="C266" s="95"/>
      <c r="D266" s="95"/>
      <c r="E266" s="95"/>
      <c r="F266" s="95"/>
      <c r="G266" s="95"/>
      <c r="H266" s="95"/>
      <c r="I266" s="95"/>
      <c r="J266" s="95"/>
      <c r="K266" s="95"/>
      <c r="L266" s="95"/>
      <c r="M266" s="95"/>
      <c r="N266" s="95"/>
      <c r="O266" s="95"/>
      <c r="P266" s="95"/>
      <c r="Q266" s="95"/>
      <c r="R266" s="95"/>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46"/>
      <c r="CS266" s="146"/>
      <c r="CT266" s="146"/>
      <c r="DB266" s="146"/>
      <c r="DC266" s="146"/>
      <c r="DD266" s="146"/>
      <c r="DE266" s="146"/>
      <c r="DF266" s="146"/>
      <c r="DG266" s="146"/>
      <c r="DH266" s="146"/>
      <c r="DI266" s="146"/>
      <c r="DJ266" s="146"/>
      <c r="DK266" s="146"/>
      <c r="DL266" s="146"/>
      <c r="DM266" s="146"/>
      <c r="DN266" s="146"/>
      <c r="DO266" s="146"/>
      <c r="DP266" s="146"/>
      <c r="DQ266" s="146"/>
      <c r="DR266" s="146"/>
      <c r="DS266" s="146"/>
      <c r="DT266" s="146"/>
      <c r="DU266" s="146"/>
      <c r="DV266" s="146"/>
      <c r="DW266" s="146"/>
      <c r="DX266" s="146"/>
      <c r="DY266" s="146"/>
      <c r="DZ266" s="146"/>
      <c r="EA266" s="146"/>
      <c r="EB266" s="146"/>
      <c r="EC266" s="146"/>
      <c r="ED266" s="146"/>
      <c r="EE266" s="146"/>
      <c r="EF266" s="146"/>
      <c r="EG266" s="146"/>
      <c r="EH266" s="146"/>
      <c r="EI266" s="146"/>
      <c r="EJ266" s="146"/>
      <c r="EK266" s="146"/>
      <c r="EL266" s="146"/>
      <c r="EM266" s="146"/>
      <c r="EN266" s="146"/>
      <c r="EO266" s="146"/>
      <c r="EP266" s="146"/>
      <c r="EQ266" s="146"/>
      <c r="ER266" s="146"/>
      <c r="ES266" s="146"/>
      <c r="ET266" s="146"/>
      <c r="EU266" s="146"/>
      <c r="EV266" s="146"/>
      <c r="EW266" s="146"/>
      <c r="EX266" s="146"/>
      <c r="EY266" s="146"/>
      <c r="EZ266" s="146"/>
      <c r="FA266" s="146"/>
      <c r="FB266" s="146"/>
      <c r="FC266" s="123"/>
      <c r="FD266" s="123"/>
      <c r="FE266" s="123"/>
      <c r="FF266" s="123"/>
      <c r="FG266" s="123"/>
      <c r="FH266" s="123"/>
      <c r="FI266" s="123"/>
      <c r="FJ266" s="123"/>
      <c r="FK266" s="123"/>
      <c r="FL266" s="123"/>
      <c r="FM266" s="123"/>
      <c r="FN266" s="123"/>
      <c r="FO266" s="123"/>
      <c r="FP266" s="123"/>
      <c r="FQ266" s="123"/>
      <c r="FR266" s="123"/>
      <c r="FS266" s="123"/>
      <c r="FT266" s="123"/>
      <c r="FU266" s="123"/>
      <c r="FV266" s="123"/>
      <c r="FW266" s="123"/>
      <c r="FX266" s="120"/>
      <c r="FY266" s="120"/>
    </row>
    <row r="267" spans="1:181" ht="17.25" hidden="1" customHeight="1">
      <c r="A267" s="95"/>
      <c r="B267" s="95"/>
      <c r="C267" s="95"/>
      <c r="D267" s="95"/>
      <c r="E267" s="95"/>
      <c r="F267" s="95"/>
      <c r="G267" s="95"/>
      <c r="H267" s="95"/>
      <c r="I267" s="95"/>
      <c r="J267" s="95"/>
      <c r="K267" s="95"/>
      <c r="L267" s="95"/>
      <c r="M267" s="95"/>
      <c r="N267" s="95"/>
      <c r="O267" s="95"/>
      <c r="P267" s="95"/>
      <c r="Q267" s="95"/>
      <c r="R267" s="95"/>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46"/>
      <c r="CS267" s="146"/>
      <c r="CT267" s="146"/>
      <c r="DB267" s="146"/>
      <c r="DC267" s="146"/>
      <c r="DD267" s="146"/>
      <c r="DE267" s="146"/>
      <c r="DF267" s="146"/>
      <c r="DG267" s="146"/>
      <c r="DH267" s="146"/>
      <c r="DI267" s="146"/>
      <c r="DJ267" s="146"/>
      <c r="DK267" s="146"/>
      <c r="DL267" s="146"/>
      <c r="DM267" s="146"/>
      <c r="DN267" s="146"/>
      <c r="DO267" s="146"/>
      <c r="DP267" s="146"/>
      <c r="DQ267" s="146"/>
      <c r="DR267" s="146"/>
      <c r="DS267" s="146"/>
      <c r="DT267" s="146"/>
      <c r="DU267" s="146"/>
      <c r="DV267" s="146"/>
      <c r="DW267" s="146"/>
      <c r="DX267" s="146"/>
      <c r="DY267" s="146"/>
      <c r="DZ267" s="146"/>
      <c r="EA267" s="146"/>
      <c r="EB267" s="146"/>
      <c r="EC267" s="146"/>
      <c r="ED267" s="146"/>
      <c r="EE267" s="146"/>
      <c r="EF267" s="146"/>
      <c r="EG267" s="146"/>
      <c r="EH267" s="146"/>
      <c r="EI267" s="146"/>
      <c r="EJ267" s="146"/>
      <c r="EK267" s="146"/>
      <c r="EL267" s="146"/>
      <c r="EM267" s="146"/>
      <c r="EN267" s="146"/>
      <c r="EO267" s="146"/>
      <c r="EP267" s="146"/>
      <c r="EQ267" s="146"/>
      <c r="ER267" s="146"/>
      <c r="ES267" s="146"/>
      <c r="ET267" s="146"/>
      <c r="EU267" s="146"/>
      <c r="EV267" s="146"/>
      <c r="EW267" s="146"/>
      <c r="EX267" s="146"/>
      <c r="EY267" s="146"/>
      <c r="EZ267" s="146"/>
      <c r="FA267" s="146"/>
      <c r="FB267" s="146"/>
      <c r="FC267" s="123"/>
      <c r="FD267" s="123"/>
      <c r="FE267" s="123"/>
      <c r="FF267" s="123"/>
      <c r="FG267" s="123"/>
      <c r="FH267" s="123"/>
      <c r="FI267" s="123"/>
      <c r="FJ267" s="123"/>
      <c r="FK267" s="123"/>
      <c r="FL267" s="123"/>
      <c r="FM267" s="123"/>
      <c r="FN267" s="123"/>
      <c r="FO267" s="123"/>
      <c r="FP267" s="123"/>
      <c r="FQ267" s="123"/>
      <c r="FR267" s="123"/>
      <c r="FS267" s="123"/>
      <c r="FT267" s="123"/>
      <c r="FU267" s="123"/>
      <c r="FV267" s="123"/>
      <c r="FW267" s="123"/>
      <c r="FX267" s="120"/>
      <c r="FY267" s="120"/>
    </row>
    <row r="268" spans="1:181" ht="17.25" hidden="1" customHeight="1">
      <c r="A268" s="95"/>
      <c r="B268" s="95"/>
      <c r="C268" s="95"/>
      <c r="D268" s="95"/>
      <c r="E268" s="95"/>
      <c r="F268" s="95"/>
      <c r="G268" s="95"/>
      <c r="H268" s="95"/>
      <c r="I268" s="95"/>
      <c r="J268" s="95"/>
      <c r="K268" s="95"/>
      <c r="L268" s="95"/>
      <c r="M268" s="95"/>
      <c r="N268" s="95"/>
      <c r="O268" s="95"/>
      <c r="P268" s="95"/>
      <c r="Q268" s="95"/>
      <c r="R268" s="95"/>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46"/>
      <c r="CS268" s="146"/>
      <c r="CT268" s="146"/>
      <c r="DB268" s="146"/>
      <c r="DC268" s="146"/>
      <c r="DD268" s="146"/>
      <c r="DE268" s="146"/>
      <c r="DF268" s="146"/>
      <c r="DG268" s="146"/>
      <c r="DH268" s="146"/>
      <c r="DI268" s="146"/>
      <c r="DJ268" s="146"/>
      <c r="DK268" s="146"/>
      <c r="DL268" s="146"/>
      <c r="DM268" s="146"/>
      <c r="DN268" s="146"/>
      <c r="DO268" s="146"/>
      <c r="DP268" s="146"/>
      <c r="DQ268" s="146"/>
      <c r="DR268" s="146"/>
      <c r="DS268" s="146"/>
      <c r="DT268" s="146"/>
      <c r="DU268" s="146"/>
      <c r="DV268" s="146"/>
      <c r="DW268" s="146"/>
      <c r="DX268" s="146"/>
      <c r="DY268" s="146"/>
      <c r="DZ268" s="146"/>
      <c r="EA268" s="146"/>
      <c r="EB268" s="146"/>
      <c r="EC268" s="146"/>
      <c r="ED268" s="146"/>
      <c r="EE268" s="146"/>
      <c r="EF268" s="146"/>
      <c r="EG268" s="146"/>
      <c r="EH268" s="146"/>
      <c r="EI268" s="146"/>
      <c r="EJ268" s="146"/>
      <c r="EK268" s="146"/>
      <c r="EL268" s="146"/>
      <c r="EM268" s="146"/>
      <c r="EN268" s="146"/>
      <c r="EO268" s="146"/>
      <c r="EP268" s="146"/>
      <c r="EQ268" s="146"/>
      <c r="ER268" s="146"/>
      <c r="ES268" s="146"/>
      <c r="ET268" s="146"/>
      <c r="EU268" s="146"/>
      <c r="EV268" s="146"/>
      <c r="EW268" s="146"/>
      <c r="EX268" s="146"/>
      <c r="EY268" s="146"/>
      <c r="EZ268" s="146"/>
      <c r="FA268" s="146"/>
      <c r="FB268" s="146"/>
      <c r="FC268" s="123"/>
      <c r="FD268" s="123"/>
      <c r="FE268" s="123"/>
      <c r="FF268" s="123"/>
      <c r="FG268" s="123"/>
      <c r="FH268" s="123"/>
      <c r="FI268" s="123"/>
      <c r="FJ268" s="123"/>
      <c r="FK268" s="123"/>
      <c r="FL268" s="123"/>
      <c r="FM268" s="123"/>
      <c r="FN268" s="123"/>
      <c r="FO268" s="123"/>
      <c r="FP268" s="123"/>
      <c r="FQ268" s="123"/>
      <c r="FR268" s="123"/>
      <c r="FS268" s="123"/>
      <c r="FT268" s="123"/>
      <c r="FU268" s="123"/>
      <c r="FV268" s="123"/>
      <c r="FW268" s="123"/>
      <c r="FX268" s="120"/>
      <c r="FY268" s="120"/>
    </row>
    <row r="269" spans="1:181" ht="17.25" hidden="1" customHeight="1">
      <c r="A269" s="95"/>
      <c r="B269" s="95"/>
      <c r="C269" s="95"/>
      <c r="D269" s="95"/>
      <c r="E269" s="95"/>
      <c r="F269" s="95"/>
      <c r="G269" s="95"/>
      <c r="H269" s="95"/>
      <c r="I269" s="95"/>
      <c r="J269" s="95"/>
      <c r="K269" s="95"/>
      <c r="L269" s="95"/>
      <c r="M269" s="95"/>
      <c r="N269" s="95"/>
      <c r="O269" s="95"/>
      <c r="P269" s="95"/>
      <c r="Q269" s="95"/>
      <c r="R269" s="95"/>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46"/>
      <c r="CS269" s="146"/>
      <c r="CT269" s="146"/>
      <c r="CU269" s="146"/>
      <c r="CV269" s="146"/>
      <c r="CW269" s="146"/>
      <c r="CX269" s="146"/>
      <c r="CY269" s="146"/>
      <c r="CZ269" s="146"/>
      <c r="DA269" s="146"/>
      <c r="DB269" s="146"/>
      <c r="DC269" s="146"/>
      <c r="DD269" s="146"/>
      <c r="DE269" s="146"/>
      <c r="DF269" s="146"/>
      <c r="DG269" s="146"/>
      <c r="DH269" s="146"/>
      <c r="DI269" s="146"/>
      <c r="DJ269" s="146"/>
      <c r="DK269" s="146"/>
      <c r="DL269" s="146"/>
      <c r="DM269" s="146"/>
      <c r="DN269" s="146"/>
      <c r="DO269" s="146"/>
      <c r="DP269" s="146"/>
      <c r="DQ269" s="146"/>
      <c r="DR269" s="146"/>
      <c r="DS269" s="146"/>
      <c r="DT269" s="146"/>
      <c r="DU269" s="146"/>
      <c r="DV269" s="146"/>
      <c r="DW269" s="146"/>
      <c r="DX269" s="146"/>
      <c r="DY269" s="146"/>
      <c r="DZ269" s="146"/>
      <c r="EA269" s="146"/>
      <c r="EB269" s="146"/>
      <c r="EC269" s="146"/>
      <c r="ED269" s="146"/>
      <c r="EE269" s="146"/>
      <c r="EF269" s="146"/>
      <c r="EG269" s="146"/>
      <c r="EH269" s="146"/>
      <c r="EI269" s="146"/>
      <c r="EJ269" s="146"/>
      <c r="EK269" s="146"/>
      <c r="EL269" s="146"/>
      <c r="EM269" s="146"/>
      <c r="EN269" s="146"/>
      <c r="EO269" s="146"/>
      <c r="EP269" s="146"/>
      <c r="EQ269" s="146"/>
      <c r="ER269" s="146"/>
      <c r="ES269" s="146"/>
      <c r="ET269" s="146"/>
      <c r="EU269" s="146"/>
      <c r="EV269" s="146"/>
      <c r="EW269" s="146"/>
      <c r="EX269" s="146"/>
      <c r="EY269" s="146"/>
      <c r="EZ269" s="146"/>
      <c r="FA269" s="146"/>
      <c r="FB269" s="146"/>
      <c r="FC269" s="123"/>
      <c r="FD269" s="123"/>
      <c r="FE269" s="123"/>
      <c r="FF269" s="123"/>
      <c r="FG269" s="123"/>
      <c r="FH269" s="123"/>
      <c r="FI269" s="123"/>
      <c r="FJ269" s="123"/>
      <c r="FK269" s="123"/>
      <c r="FL269" s="123"/>
      <c r="FM269" s="123"/>
      <c r="FN269" s="123"/>
      <c r="FO269" s="123"/>
      <c r="FP269" s="123"/>
      <c r="FQ269" s="123"/>
      <c r="FR269" s="123"/>
      <c r="FS269" s="123"/>
      <c r="FT269" s="123"/>
      <c r="FU269" s="123"/>
      <c r="FV269" s="123"/>
      <c r="FW269" s="123"/>
      <c r="FX269" s="120"/>
      <c r="FY269" s="120"/>
    </row>
    <row r="270" spans="1:181" ht="17.25" hidden="1" customHeight="1">
      <c r="A270" s="95"/>
      <c r="B270" s="95"/>
      <c r="C270" s="95"/>
      <c r="D270" s="95"/>
      <c r="E270" s="95"/>
      <c r="F270" s="95"/>
      <c r="G270" s="95"/>
      <c r="H270" s="95"/>
      <c r="I270" s="95"/>
      <c r="J270" s="95"/>
      <c r="K270" s="95"/>
      <c r="L270" s="95"/>
      <c r="M270" s="95"/>
      <c r="N270" s="95"/>
      <c r="O270" s="95"/>
      <c r="P270" s="95"/>
      <c r="Q270" s="95"/>
      <c r="R270" s="95"/>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46"/>
      <c r="CS270" s="146"/>
      <c r="CT270" s="146"/>
      <c r="CU270" s="146"/>
      <c r="CV270" s="146"/>
      <c r="CW270" s="146"/>
      <c r="CX270" s="146"/>
      <c r="CY270" s="146"/>
      <c r="CZ270" s="146"/>
      <c r="DA270" s="146"/>
      <c r="DB270" s="146"/>
      <c r="DC270" s="146"/>
      <c r="DD270" s="146"/>
      <c r="DE270" s="146"/>
      <c r="DF270" s="146"/>
      <c r="DG270" s="146"/>
      <c r="DH270" s="146"/>
      <c r="DI270" s="146"/>
      <c r="DJ270" s="146"/>
      <c r="DK270" s="146"/>
      <c r="DL270" s="146"/>
      <c r="DM270" s="146"/>
      <c r="DN270" s="146"/>
      <c r="DO270" s="146"/>
      <c r="DP270" s="146"/>
      <c r="DQ270" s="146"/>
      <c r="DR270" s="146"/>
      <c r="DS270" s="146"/>
      <c r="DT270" s="146"/>
      <c r="DU270" s="146"/>
      <c r="DV270" s="146"/>
      <c r="DW270" s="146"/>
      <c r="DX270" s="146"/>
      <c r="DY270" s="146"/>
      <c r="DZ270" s="146"/>
      <c r="EA270" s="146"/>
      <c r="EB270" s="146"/>
      <c r="EC270" s="146"/>
      <c r="ED270" s="146"/>
      <c r="EE270" s="146"/>
      <c r="EF270" s="146"/>
      <c r="EG270" s="146"/>
      <c r="EH270" s="146"/>
      <c r="EI270" s="146"/>
      <c r="EJ270" s="146"/>
      <c r="EK270" s="146"/>
      <c r="EL270" s="146"/>
      <c r="EM270" s="146"/>
      <c r="EN270" s="146"/>
      <c r="EO270" s="146"/>
      <c r="EP270" s="146"/>
      <c r="EQ270" s="146"/>
      <c r="ER270" s="146"/>
      <c r="ES270" s="146"/>
      <c r="ET270" s="146"/>
      <c r="EU270" s="146"/>
      <c r="EV270" s="146"/>
      <c r="EW270" s="146"/>
      <c r="EX270" s="146"/>
      <c r="EY270" s="146"/>
      <c r="EZ270" s="146"/>
      <c r="FA270" s="146"/>
      <c r="FB270" s="146"/>
      <c r="FC270" s="123"/>
      <c r="FD270" s="123"/>
      <c r="FE270" s="123"/>
      <c r="FF270" s="123"/>
      <c r="FG270" s="123"/>
      <c r="FH270" s="123"/>
      <c r="FI270" s="123"/>
      <c r="FJ270" s="123"/>
      <c r="FK270" s="123"/>
      <c r="FL270" s="123"/>
      <c r="FM270" s="123"/>
      <c r="FN270" s="123"/>
      <c r="FO270" s="123"/>
      <c r="FP270" s="123"/>
      <c r="FQ270" s="123"/>
      <c r="FR270" s="123"/>
      <c r="FS270" s="123"/>
      <c r="FT270" s="123"/>
      <c r="FU270" s="123"/>
      <c r="FV270" s="123"/>
      <c r="FW270" s="123"/>
      <c r="FX270" s="120"/>
      <c r="FY270" s="120"/>
    </row>
    <row r="271" spans="1:181" ht="17.25" hidden="1" customHeight="1">
      <c r="A271" s="95"/>
      <c r="B271" s="95"/>
      <c r="C271" s="95"/>
      <c r="D271" s="95"/>
      <c r="E271" s="95"/>
      <c r="F271" s="95"/>
      <c r="G271" s="95"/>
      <c r="H271" s="95"/>
      <c r="I271" s="95"/>
      <c r="J271" s="95"/>
      <c r="K271" s="95"/>
      <c r="L271" s="95"/>
      <c r="M271" s="95"/>
      <c r="N271" s="95"/>
      <c r="O271" s="95"/>
      <c r="P271" s="95"/>
      <c r="Q271" s="95"/>
      <c r="R271" s="95"/>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46"/>
      <c r="CS271" s="146"/>
      <c r="CT271" s="146"/>
      <c r="CU271" s="146"/>
      <c r="CV271" s="146"/>
      <c r="CW271" s="146"/>
      <c r="CX271" s="146"/>
      <c r="CY271" s="146"/>
      <c r="CZ271" s="146"/>
      <c r="DA271" s="146"/>
      <c r="DB271" s="146"/>
      <c r="DC271" s="146"/>
      <c r="DD271" s="146"/>
      <c r="DE271" s="146"/>
      <c r="DF271" s="146"/>
      <c r="DG271" s="146"/>
      <c r="DH271" s="146"/>
      <c r="DI271" s="146"/>
      <c r="DJ271" s="146"/>
      <c r="DK271" s="146"/>
      <c r="DL271" s="146"/>
      <c r="DM271" s="146"/>
      <c r="DN271" s="146"/>
      <c r="DO271" s="146"/>
      <c r="DP271" s="146"/>
      <c r="DQ271" s="146"/>
      <c r="DR271" s="146"/>
      <c r="DS271" s="146"/>
      <c r="DT271" s="146"/>
      <c r="DU271" s="146"/>
      <c r="DV271" s="146"/>
      <c r="DW271" s="146"/>
      <c r="DX271" s="146"/>
      <c r="DY271" s="146"/>
      <c r="DZ271" s="146"/>
      <c r="EA271" s="146"/>
      <c r="EB271" s="146"/>
      <c r="EC271" s="146"/>
      <c r="ED271" s="146"/>
      <c r="EE271" s="146"/>
      <c r="EF271" s="146"/>
      <c r="EG271" s="146"/>
      <c r="EH271" s="146"/>
      <c r="EI271" s="146"/>
      <c r="EJ271" s="146"/>
      <c r="EK271" s="146"/>
      <c r="EL271" s="146"/>
      <c r="EM271" s="146"/>
      <c r="EN271" s="146"/>
      <c r="EO271" s="146"/>
      <c r="EP271" s="146"/>
      <c r="EQ271" s="146"/>
      <c r="ER271" s="146"/>
      <c r="ES271" s="146"/>
      <c r="ET271" s="146"/>
      <c r="EU271" s="146"/>
      <c r="EV271" s="146"/>
      <c r="EW271" s="146"/>
      <c r="EX271" s="146"/>
      <c r="EY271" s="146"/>
      <c r="EZ271" s="146"/>
      <c r="FA271" s="146"/>
      <c r="FB271" s="146"/>
      <c r="FC271" s="123"/>
      <c r="FD271" s="123"/>
      <c r="FE271" s="123"/>
      <c r="FF271" s="123"/>
      <c r="FG271" s="123"/>
      <c r="FH271" s="123"/>
      <c r="FI271" s="123"/>
      <c r="FJ271" s="123"/>
      <c r="FK271" s="123"/>
      <c r="FL271" s="123"/>
      <c r="FM271" s="123"/>
      <c r="FN271" s="123"/>
      <c r="FO271" s="123"/>
      <c r="FP271" s="123"/>
      <c r="FQ271" s="123"/>
      <c r="FR271" s="123"/>
      <c r="FS271" s="123"/>
      <c r="FT271" s="123"/>
      <c r="FU271" s="123"/>
      <c r="FV271" s="123"/>
      <c r="FW271" s="123"/>
      <c r="FX271" s="120"/>
      <c r="FY271" s="120"/>
    </row>
    <row r="272" spans="1:181" ht="17.25" hidden="1" customHeight="1">
      <c r="A272" s="95"/>
      <c r="B272" s="95"/>
      <c r="C272" s="95"/>
      <c r="D272" s="95"/>
      <c r="E272" s="95"/>
      <c r="F272" s="95"/>
      <c r="G272" s="95"/>
      <c r="H272" s="95"/>
      <c r="I272" s="95"/>
      <c r="J272" s="95"/>
      <c r="K272" s="95"/>
      <c r="L272" s="95"/>
      <c r="M272" s="95"/>
      <c r="N272" s="95"/>
      <c r="O272" s="95"/>
      <c r="P272" s="95"/>
      <c r="Q272" s="95"/>
      <c r="R272" s="95"/>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46"/>
      <c r="CS272" s="146"/>
      <c r="CT272" s="146"/>
      <c r="CU272" s="146"/>
      <c r="CV272" s="146"/>
      <c r="CW272" s="146"/>
      <c r="CX272" s="146"/>
      <c r="CY272" s="146"/>
      <c r="CZ272" s="146"/>
      <c r="DA272" s="146"/>
      <c r="DB272" s="146"/>
      <c r="DC272" s="146"/>
      <c r="DD272" s="146"/>
      <c r="DE272" s="146"/>
      <c r="DF272" s="146"/>
      <c r="DG272" s="146"/>
      <c r="DH272" s="146"/>
      <c r="DI272" s="146"/>
      <c r="DJ272" s="146"/>
      <c r="DK272" s="146"/>
      <c r="DL272" s="146"/>
      <c r="DM272" s="146"/>
      <c r="DN272" s="146"/>
      <c r="DO272" s="146"/>
      <c r="DP272" s="146"/>
      <c r="DQ272" s="146"/>
      <c r="DR272" s="146"/>
      <c r="DS272" s="146"/>
      <c r="DT272" s="146"/>
      <c r="DU272" s="146"/>
      <c r="DV272" s="146"/>
      <c r="DW272" s="146"/>
      <c r="DX272" s="146"/>
      <c r="DY272" s="146"/>
      <c r="DZ272" s="146"/>
      <c r="EA272" s="146"/>
      <c r="EB272" s="146"/>
      <c r="EC272" s="146"/>
      <c r="ED272" s="146"/>
      <c r="EE272" s="146"/>
      <c r="EF272" s="146"/>
      <c r="EG272" s="146"/>
      <c r="EH272" s="146"/>
      <c r="EI272" s="146"/>
      <c r="EJ272" s="146"/>
      <c r="EK272" s="146"/>
      <c r="EL272" s="146"/>
      <c r="EM272" s="146"/>
      <c r="EN272" s="146"/>
      <c r="EO272" s="146"/>
      <c r="EP272" s="146"/>
      <c r="EQ272" s="146"/>
      <c r="ER272" s="146"/>
      <c r="ES272" s="146"/>
      <c r="ET272" s="146"/>
      <c r="EU272" s="146"/>
      <c r="EV272" s="146"/>
      <c r="EW272" s="146"/>
      <c r="EX272" s="146"/>
      <c r="EY272" s="146"/>
      <c r="EZ272" s="146"/>
      <c r="FA272" s="146"/>
      <c r="FB272" s="146"/>
      <c r="FC272" s="123"/>
      <c r="FD272" s="123"/>
      <c r="FE272" s="123"/>
      <c r="FF272" s="123"/>
      <c r="FG272" s="123"/>
      <c r="FH272" s="123"/>
      <c r="FI272" s="123"/>
      <c r="FJ272" s="123"/>
      <c r="FK272" s="123"/>
      <c r="FL272" s="123"/>
      <c r="FM272" s="123"/>
      <c r="FN272" s="123"/>
      <c r="FO272" s="123"/>
      <c r="FP272" s="123"/>
      <c r="FQ272" s="123"/>
      <c r="FR272" s="123"/>
      <c r="FS272" s="123"/>
      <c r="FT272" s="123"/>
      <c r="FU272" s="123"/>
      <c r="FV272" s="123"/>
      <c r="FW272" s="123"/>
      <c r="FX272" s="120"/>
      <c r="FY272" s="120"/>
    </row>
    <row r="273" spans="1:181" ht="17.25" hidden="1" customHeight="1">
      <c r="A273" s="95"/>
      <c r="B273" s="95"/>
      <c r="C273" s="95"/>
      <c r="D273" s="95"/>
      <c r="E273" s="95"/>
      <c r="F273" s="95"/>
      <c r="G273" s="95"/>
      <c r="H273" s="95"/>
      <c r="I273" s="95"/>
      <c r="J273" s="95"/>
      <c r="K273" s="95"/>
      <c r="L273" s="95"/>
      <c r="M273" s="95"/>
      <c r="N273" s="95"/>
      <c r="O273" s="95"/>
      <c r="P273" s="95"/>
      <c r="Q273" s="95"/>
      <c r="R273" s="95"/>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46"/>
      <c r="CS273" s="146"/>
      <c r="CT273" s="146"/>
      <c r="CU273" s="146"/>
      <c r="CV273" s="146"/>
      <c r="CW273" s="146"/>
      <c r="CX273" s="146"/>
      <c r="CY273" s="146"/>
      <c r="CZ273" s="146"/>
      <c r="DA273" s="146"/>
      <c r="DB273" s="146"/>
      <c r="DC273" s="146"/>
      <c r="DD273" s="146"/>
      <c r="DE273" s="146"/>
      <c r="DF273" s="146"/>
      <c r="DG273" s="146"/>
      <c r="DH273" s="146"/>
      <c r="DI273" s="146"/>
      <c r="DJ273" s="146"/>
      <c r="DK273" s="146"/>
      <c r="DL273" s="146"/>
      <c r="DM273" s="146"/>
      <c r="DN273" s="146"/>
      <c r="DO273" s="146"/>
      <c r="DP273" s="146"/>
      <c r="DQ273" s="146"/>
      <c r="DR273" s="146"/>
      <c r="DS273" s="146"/>
      <c r="DT273" s="146"/>
      <c r="DU273" s="146"/>
      <c r="DV273" s="146"/>
      <c r="DW273" s="146"/>
      <c r="DX273" s="146"/>
      <c r="DY273" s="146"/>
      <c r="DZ273" s="146"/>
      <c r="EA273" s="146"/>
      <c r="EB273" s="146"/>
      <c r="EC273" s="146"/>
      <c r="ED273" s="146"/>
      <c r="EE273" s="146"/>
      <c r="EF273" s="146"/>
      <c r="EG273" s="146"/>
      <c r="EH273" s="146"/>
      <c r="EI273" s="146"/>
      <c r="EJ273" s="146"/>
      <c r="EK273" s="146"/>
      <c r="EL273" s="146"/>
      <c r="EM273" s="146"/>
      <c r="EN273" s="146"/>
      <c r="EO273" s="146"/>
      <c r="EP273" s="146"/>
      <c r="EQ273" s="146"/>
      <c r="ER273" s="146"/>
      <c r="ES273" s="146"/>
      <c r="ET273" s="146"/>
      <c r="EU273" s="146"/>
      <c r="EV273" s="146"/>
      <c r="EW273" s="146"/>
      <c r="EX273" s="146"/>
      <c r="EY273" s="146"/>
      <c r="EZ273" s="146"/>
      <c r="FA273" s="146"/>
      <c r="FB273" s="146"/>
      <c r="FC273" s="123"/>
      <c r="FD273" s="123"/>
      <c r="FE273" s="123"/>
      <c r="FF273" s="123"/>
      <c r="FG273" s="123"/>
      <c r="FH273" s="123"/>
      <c r="FI273" s="123"/>
      <c r="FJ273" s="123"/>
      <c r="FK273" s="123"/>
      <c r="FL273" s="123"/>
      <c r="FM273" s="123"/>
      <c r="FN273" s="123"/>
      <c r="FO273" s="123"/>
      <c r="FP273" s="123"/>
      <c r="FQ273" s="123"/>
      <c r="FR273" s="123"/>
      <c r="FS273" s="123"/>
      <c r="FT273" s="123"/>
      <c r="FU273" s="123"/>
      <c r="FV273" s="123"/>
      <c r="FW273" s="123"/>
      <c r="FX273" s="120"/>
      <c r="FY273" s="120"/>
    </row>
    <row r="274" spans="1:181" ht="17.25" hidden="1" customHeight="1">
      <c r="A274" s="95"/>
      <c r="B274" s="95"/>
      <c r="C274" s="95"/>
      <c r="D274" s="95"/>
      <c r="E274" s="95"/>
      <c r="F274" s="95"/>
      <c r="G274" s="95"/>
      <c r="H274" s="95"/>
      <c r="I274" s="95"/>
      <c r="J274" s="95"/>
      <c r="K274" s="95"/>
      <c r="L274" s="95"/>
      <c r="M274" s="95"/>
      <c r="N274" s="95"/>
      <c r="O274" s="95"/>
      <c r="P274" s="95"/>
      <c r="Q274" s="95"/>
      <c r="R274" s="95"/>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c r="BI274" s="123"/>
      <c r="BJ274" s="123"/>
      <c r="BK274" s="123"/>
      <c r="BL274" s="123"/>
      <c r="BM274" s="123"/>
      <c r="BN274" s="123"/>
      <c r="BO274" s="123"/>
      <c r="BP274" s="123"/>
      <c r="BQ274" s="123"/>
      <c r="BR274" s="123"/>
      <c r="BS274" s="123"/>
      <c r="BT274" s="123"/>
      <c r="BU274" s="123"/>
      <c r="BV274" s="123"/>
      <c r="BW274" s="123"/>
      <c r="BX274" s="123"/>
      <c r="BY274" s="123"/>
      <c r="BZ274" s="123"/>
      <c r="CA274" s="123"/>
      <c r="CB274" s="123"/>
      <c r="CC274" s="123"/>
      <c r="CD274" s="123"/>
      <c r="CE274" s="123"/>
      <c r="CF274" s="123"/>
      <c r="CG274" s="123"/>
      <c r="CH274" s="123"/>
      <c r="CI274" s="123"/>
      <c r="CJ274" s="123"/>
      <c r="CK274" s="123"/>
      <c r="CL274" s="123"/>
      <c r="CM274" s="123"/>
      <c r="CN274" s="123"/>
      <c r="CO274" s="123"/>
      <c r="CP274" s="123"/>
      <c r="CQ274" s="123"/>
      <c r="CR274" s="146"/>
      <c r="CS274" s="146"/>
      <c r="CT274" s="146"/>
      <c r="CU274" s="146"/>
      <c r="CV274" s="146"/>
      <c r="CW274" s="146"/>
      <c r="CX274" s="146"/>
      <c r="CY274" s="146"/>
      <c r="CZ274" s="146"/>
      <c r="DA274" s="146"/>
      <c r="DB274" s="146"/>
      <c r="DC274" s="146"/>
      <c r="DD274" s="146"/>
      <c r="DE274" s="146"/>
      <c r="DF274" s="146"/>
      <c r="DG274" s="146"/>
      <c r="DH274" s="146"/>
      <c r="DI274" s="146"/>
      <c r="DJ274" s="146"/>
      <c r="DK274" s="146"/>
      <c r="DL274" s="146"/>
      <c r="DM274" s="146"/>
      <c r="DN274" s="146"/>
      <c r="DO274" s="146"/>
      <c r="DP274" s="146"/>
      <c r="DQ274" s="146"/>
      <c r="DR274" s="146"/>
      <c r="DS274" s="146"/>
      <c r="DT274" s="146"/>
      <c r="DU274" s="146"/>
      <c r="DV274" s="146"/>
      <c r="DW274" s="146"/>
      <c r="DX274" s="146"/>
      <c r="DY274" s="146"/>
      <c r="DZ274" s="146"/>
      <c r="EA274" s="146"/>
      <c r="EB274" s="146"/>
      <c r="EC274" s="146"/>
      <c r="ED274" s="146"/>
      <c r="EE274" s="146"/>
      <c r="EF274" s="146"/>
      <c r="EG274" s="146"/>
      <c r="EH274" s="146"/>
      <c r="EI274" s="146"/>
      <c r="EJ274" s="146"/>
      <c r="EK274" s="146"/>
      <c r="EL274" s="146"/>
      <c r="EM274" s="146"/>
      <c r="EN274" s="146"/>
      <c r="EO274" s="146"/>
      <c r="EP274" s="146"/>
      <c r="EQ274" s="146"/>
      <c r="ER274" s="146"/>
      <c r="ES274" s="146"/>
      <c r="ET274" s="146"/>
      <c r="EU274" s="146"/>
      <c r="EV274" s="146"/>
      <c r="EW274" s="146"/>
      <c r="EX274" s="146"/>
      <c r="EY274" s="146"/>
      <c r="EZ274" s="146"/>
      <c r="FA274" s="146"/>
      <c r="FB274" s="146"/>
      <c r="FC274" s="123"/>
      <c r="FD274" s="123"/>
      <c r="FE274" s="123"/>
      <c r="FF274" s="123"/>
      <c r="FG274" s="123"/>
      <c r="FH274" s="123"/>
      <c r="FI274" s="123"/>
      <c r="FJ274" s="123"/>
      <c r="FK274" s="123"/>
      <c r="FL274" s="123"/>
      <c r="FM274" s="123"/>
      <c r="FN274" s="123"/>
      <c r="FO274" s="123"/>
      <c r="FP274" s="123"/>
      <c r="FQ274" s="123"/>
      <c r="FR274" s="123"/>
      <c r="FS274" s="123"/>
      <c r="FT274" s="123"/>
      <c r="FU274" s="123"/>
      <c r="FV274" s="123"/>
      <c r="FW274" s="123"/>
      <c r="FX274" s="120"/>
      <c r="FY274" s="120"/>
    </row>
    <row r="275" spans="1:181" ht="17.25" hidden="1" customHeight="1">
      <c r="A275" s="95"/>
      <c r="B275" s="95"/>
      <c r="C275" s="95"/>
      <c r="D275" s="95"/>
      <c r="E275" s="95"/>
      <c r="F275" s="95"/>
      <c r="G275" s="95"/>
      <c r="H275" s="95"/>
      <c r="I275" s="95"/>
      <c r="J275" s="95"/>
      <c r="K275" s="95"/>
      <c r="L275" s="95"/>
      <c r="M275" s="95"/>
      <c r="N275" s="95"/>
      <c r="O275" s="95"/>
      <c r="P275" s="95"/>
      <c r="Q275" s="95"/>
      <c r="R275" s="95"/>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c r="BM275" s="123"/>
      <c r="BN275" s="123"/>
      <c r="BO275" s="123"/>
      <c r="BP275" s="123"/>
      <c r="BQ275" s="123"/>
      <c r="BR275" s="123"/>
      <c r="BS275" s="123"/>
      <c r="BT275" s="123"/>
      <c r="BU275" s="123"/>
      <c r="BV275" s="123"/>
      <c r="BW275" s="123"/>
      <c r="BX275" s="123"/>
      <c r="BY275" s="123"/>
      <c r="BZ275" s="123"/>
      <c r="CA275" s="123"/>
      <c r="CB275" s="123"/>
      <c r="CC275" s="123"/>
      <c r="CD275" s="123"/>
      <c r="CE275" s="123"/>
      <c r="CF275" s="123"/>
      <c r="CG275" s="123"/>
      <c r="CH275" s="123"/>
      <c r="CI275" s="123"/>
      <c r="CJ275" s="123"/>
      <c r="CK275" s="123"/>
      <c r="CL275" s="123"/>
      <c r="CM275" s="123"/>
      <c r="CN275" s="123"/>
      <c r="CO275" s="123"/>
      <c r="CP275" s="123"/>
      <c r="CQ275" s="123"/>
      <c r="CR275" s="146"/>
      <c r="CS275" s="146"/>
      <c r="CT275" s="146"/>
      <c r="CU275" s="146"/>
      <c r="CV275" s="146"/>
      <c r="CW275" s="146"/>
      <c r="CX275" s="146"/>
      <c r="CY275" s="146"/>
      <c r="CZ275" s="146"/>
      <c r="DA275" s="146"/>
      <c r="DB275" s="146"/>
      <c r="DC275" s="146"/>
      <c r="DD275" s="146"/>
      <c r="DE275" s="146"/>
      <c r="DF275" s="146"/>
      <c r="DG275" s="146"/>
      <c r="DH275" s="146"/>
      <c r="DI275" s="146"/>
      <c r="DJ275" s="146"/>
      <c r="DK275" s="146"/>
      <c r="DL275" s="146"/>
      <c r="DM275" s="146"/>
      <c r="DN275" s="146"/>
      <c r="DO275" s="146"/>
      <c r="DP275" s="146"/>
      <c r="DQ275" s="146"/>
      <c r="DR275" s="146"/>
      <c r="DS275" s="146"/>
      <c r="DT275" s="146"/>
      <c r="DU275" s="146"/>
      <c r="DV275" s="146"/>
      <c r="DW275" s="146"/>
      <c r="DX275" s="146"/>
      <c r="DY275" s="146"/>
      <c r="DZ275" s="146"/>
      <c r="EA275" s="146"/>
      <c r="EB275" s="146"/>
      <c r="EC275" s="146"/>
      <c r="ED275" s="146"/>
      <c r="EE275" s="146"/>
      <c r="EF275" s="146"/>
      <c r="EG275" s="146"/>
      <c r="EH275" s="146"/>
      <c r="EI275" s="146"/>
      <c r="EJ275" s="146"/>
      <c r="EK275" s="146"/>
      <c r="EL275" s="146"/>
      <c r="EM275" s="146"/>
      <c r="EN275" s="146"/>
      <c r="EO275" s="146"/>
      <c r="EP275" s="146"/>
      <c r="EQ275" s="146"/>
      <c r="ER275" s="146"/>
      <c r="ES275" s="146"/>
      <c r="ET275" s="146"/>
      <c r="EU275" s="146"/>
      <c r="EV275" s="146"/>
      <c r="EW275" s="146"/>
      <c r="EX275" s="146"/>
      <c r="EY275" s="146"/>
      <c r="EZ275" s="146"/>
      <c r="FA275" s="146"/>
      <c r="FB275" s="146"/>
      <c r="FC275" s="123"/>
      <c r="FD275" s="123"/>
      <c r="FE275" s="123"/>
      <c r="FF275" s="123"/>
      <c r="FG275" s="123"/>
      <c r="FH275" s="123"/>
      <c r="FI275" s="123"/>
      <c r="FJ275" s="123"/>
      <c r="FK275" s="123"/>
      <c r="FL275" s="123"/>
      <c r="FM275" s="123"/>
      <c r="FN275" s="123"/>
      <c r="FO275" s="123"/>
      <c r="FP275" s="123"/>
      <c r="FQ275" s="123"/>
      <c r="FR275" s="123"/>
      <c r="FS275" s="123"/>
      <c r="FT275" s="123"/>
      <c r="FU275" s="123"/>
      <c r="FV275" s="123"/>
      <c r="FW275" s="123"/>
      <c r="FX275" s="120"/>
      <c r="FY275" s="120"/>
    </row>
    <row r="276" spans="1:181" ht="17.25" hidden="1" customHeight="1">
      <c r="A276" s="95"/>
      <c r="B276" s="95"/>
      <c r="C276" s="95"/>
      <c r="D276" s="95"/>
      <c r="E276" s="95"/>
      <c r="F276" s="95"/>
      <c r="G276" s="95"/>
      <c r="H276" s="95"/>
      <c r="I276" s="95"/>
      <c r="J276" s="95"/>
      <c r="K276" s="95"/>
      <c r="L276" s="95"/>
      <c r="M276" s="95"/>
      <c r="N276" s="95"/>
      <c r="O276" s="95"/>
      <c r="P276" s="95"/>
      <c r="Q276" s="95"/>
      <c r="R276" s="95"/>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3"/>
      <c r="BL276" s="123"/>
      <c r="BM276" s="123"/>
      <c r="BN276" s="123"/>
      <c r="BO276" s="123"/>
      <c r="BP276" s="123"/>
      <c r="BQ276" s="123"/>
      <c r="BR276" s="123"/>
      <c r="BS276" s="123"/>
      <c r="BT276" s="123"/>
      <c r="BU276" s="123"/>
      <c r="BV276" s="123"/>
      <c r="BW276" s="123"/>
      <c r="BX276" s="123"/>
      <c r="BY276" s="123"/>
      <c r="BZ276" s="123"/>
      <c r="CA276" s="123"/>
      <c r="CB276" s="123"/>
      <c r="CC276" s="123"/>
      <c r="CD276" s="123"/>
      <c r="CE276" s="123"/>
      <c r="CF276" s="123"/>
      <c r="CG276" s="123"/>
      <c r="CH276" s="123"/>
      <c r="CI276" s="123"/>
      <c r="CJ276" s="123"/>
      <c r="CK276" s="123"/>
      <c r="CL276" s="123"/>
      <c r="CM276" s="123"/>
      <c r="CN276" s="123"/>
      <c r="CO276" s="123"/>
      <c r="CP276" s="123"/>
      <c r="CQ276" s="123"/>
      <c r="CR276" s="146"/>
      <c r="CS276" s="146"/>
      <c r="CT276" s="146"/>
      <c r="CU276" s="146"/>
      <c r="CV276" s="146"/>
      <c r="CW276" s="146"/>
      <c r="CX276" s="146"/>
      <c r="CY276" s="146"/>
      <c r="CZ276" s="146"/>
      <c r="DA276" s="146"/>
      <c r="DB276" s="146"/>
      <c r="DC276" s="146"/>
      <c r="DD276" s="146"/>
      <c r="DE276" s="146"/>
      <c r="DF276" s="146"/>
      <c r="DG276" s="146"/>
      <c r="DH276" s="146"/>
      <c r="DI276" s="146"/>
      <c r="DJ276" s="146"/>
      <c r="DK276" s="146"/>
      <c r="DL276" s="146"/>
      <c r="DM276" s="146"/>
      <c r="DN276" s="146"/>
      <c r="DO276" s="146"/>
      <c r="DP276" s="146"/>
      <c r="DQ276" s="146"/>
      <c r="DR276" s="146"/>
      <c r="DS276" s="146"/>
      <c r="DT276" s="146"/>
      <c r="DU276" s="146"/>
      <c r="DV276" s="146"/>
      <c r="DW276" s="146"/>
      <c r="DX276" s="146"/>
      <c r="DY276" s="146"/>
      <c r="DZ276" s="146"/>
      <c r="EA276" s="146"/>
      <c r="EB276" s="146"/>
      <c r="EC276" s="146"/>
      <c r="ED276" s="146"/>
      <c r="EE276" s="146"/>
      <c r="EF276" s="146"/>
      <c r="EG276" s="146"/>
      <c r="EH276" s="146"/>
      <c r="EI276" s="146"/>
      <c r="EJ276" s="146"/>
      <c r="EK276" s="146"/>
      <c r="EL276" s="146"/>
      <c r="EM276" s="146"/>
      <c r="EN276" s="146"/>
      <c r="EO276" s="146"/>
      <c r="EP276" s="146"/>
      <c r="EQ276" s="146"/>
      <c r="ER276" s="146"/>
      <c r="ES276" s="146"/>
      <c r="ET276" s="146"/>
      <c r="EU276" s="146"/>
      <c r="EV276" s="146"/>
      <c r="EW276" s="146"/>
      <c r="EX276" s="146"/>
      <c r="EY276" s="146"/>
      <c r="EZ276" s="146"/>
      <c r="FA276" s="146"/>
      <c r="FB276" s="146"/>
      <c r="FC276" s="123"/>
      <c r="FD276" s="123"/>
      <c r="FE276" s="123"/>
      <c r="FF276" s="123"/>
      <c r="FG276" s="123"/>
      <c r="FH276" s="123"/>
      <c r="FI276" s="123"/>
      <c r="FJ276" s="123"/>
      <c r="FK276" s="123"/>
      <c r="FL276" s="123"/>
      <c r="FM276" s="123"/>
      <c r="FN276" s="123"/>
      <c r="FO276" s="123"/>
      <c r="FP276" s="123"/>
      <c r="FQ276" s="123"/>
      <c r="FR276" s="123"/>
      <c r="FS276" s="123"/>
      <c r="FT276" s="123"/>
      <c r="FU276" s="123"/>
      <c r="FV276" s="123"/>
      <c r="FW276" s="123"/>
      <c r="FX276" s="120"/>
      <c r="FY276" s="120"/>
    </row>
    <row r="277" spans="1:181" ht="17.25" hidden="1" customHeight="1">
      <c r="A277" s="95"/>
      <c r="B277" s="95"/>
      <c r="C277" s="95"/>
      <c r="D277" s="95"/>
      <c r="E277" s="95"/>
      <c r="F277" s="95"/>
      <c r="G277" s="95"/>
      <c r="H277" s="95"/>
      <c r="I277" s="95"/>
      <c r="J277" s="95"/>
      <c r="K277" s="95"/>
      <c r="L277" s="95"/>
      <c r="M277" s="95"/>
      <c r="N277" s="95"/>
      <c r="O277" s="95"/>
      <c r="P277" s="95"/>
      <c r="Q277" s="95"/>
      <c r="R277" s="95"/>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c r="BI277" s="123"/>
      <c r="BJ277" s="123"/>
      <c r="BK277" s="123"/>
      <c r="BL277" s="123"/>
      <c r="BM277" s="123"/>
      <c r="BN277" s="123"/>
      <c r="BO277" s="123"/>
      <c r="BP277" s="123"/>
      <c r="BQ277" s="123"/>
      <c r="BR277" s="123"/>
      <c r="BS277" s="123"/>
      <c r="BT277" s="123"/>
      <c r="BU277" s="123"/>
      <c r="BV277" s="123"/>
      <c r="BW277" s="123"/>
      <c r="BX277" s="123"/>
      <c r="BY277" s="123"/>
      <c r="BZ277" s="123"/>
      <c r="CA277" s="123"/>
      <c r="CB277" s="123"/>
      <c r="CC277" s="123"/>
      <c r="CD277" s="123"/>
      <c r="CE277" s="123"/>
      <c r="CF277" s="123"/>
      <c r="CG277" s="123"/>
      <c r="CH277" s="123"/>
      <c r="CI277" s="123"/>
      <c r="CJ277" s="123"/>
      <c r="CK277" s="123"/>
      <c r="CL277" s="123"/>
      <c r="CM277" s="123"/>
      <c r="CN277" s="123"/>
      <c r="CO277" s="123"/>
      <c r="CP277" s="123"/>
      <c r="CQ277" s="123"/>
      <c r="CR277" s="146"/>
      <c r="CS277" s="146"/>
      <c r="CT277" s="146"/>
      <c r="CU277" s="146"/>
      <c r="CV277" s="146"/>
      <c r="CW277" s="146"/>
      <c r="CX277" s="146"/>
      <c r="CY277" s="146"/>
      <c r="CZ277" s="146"/>
      <c r="DA277" s="146"/>
      <c r="DB277" s="146"/>
      <c r="DC277" s="146"/>
      <c r="DD277" s="146"/>
      <c r="DE277" s="146"/>
      <c r="DF277" s="146"/>
      <c r="DG277" s="146"/>
      <c r="DH277" s="146"/>
      <c r="DI277" s="146"/>
      <c r="DJ277" s="146"/>
      <c r="DK277" s="146"/>
      <c r="DL277" s="146"/>
      <c r="DM277" s="146"/>
      <c r="DN277" s="146"/>
      <c r="DO277" s="146"/>
      <c r="DP277" s="146"/>
      <c r="DQ277" s="146"/>
      <c r="DR277" s="146"/>
      <c r="DS277" s="146"/>
      <c r="DT277" s="146"/>
      <c r="DU277" s="146"/>
      <c r="DV277" s="146"/>
      <c r="DW277" s="146"/>
      <c r="DX277" s="146"/>
      <c r="DY277" s="146"/>
      <c r="DZ277" s="146"/>
      <c r="EA277" s="146"/>
      <c r="EB277" s="146"/>
      <c r="EC277" s="146"/>
      <c r="ED277" s="146"/>
      <c r="EE277" s="146"/>
      <c r="EF277" s="146"/>
      <c r="EG277" s="146"/>
      <c r="EH277" s="146"/>
      <c r="EI277" s="146"/>
      <c r="EJ277" s="146"/>
      <c r="EK277" s="146"/>
      <c r="EL277" s="146"/>
      <c r="EM277" s="146"/>
      <c r="EN277" s="146"/>
      <c r="EO277" s="146"/>
      <c r="EP277" s="146"/>
      <c r="EQ277" s="146"/>
      <c r="ER277" s="146"/>
      <c r="ES277" s="146"/>
      <c r="ET277" s="146"/>
      <c r="EU277" s="146"/>
      <c r="EV277" s="146"/>
      <c r="EW277" s="146"/>
      <c r="EX277" s="146"/>
      <c r="EY277" s="146"/>
      <c r="EZ277" s="146"/>
      <c r="FA277" s="146"/>
      <c r="FB277" s="146"/>
      <c r="FC277" s="123"/>
      <c r="FD277" s="123"/>
      <c r="FE277" s="123"/>
      <c r="FF277" s="123"/>
      <c r="FG277" s="123"/>
      <c r="FH277" s="123"/>
      <c r="FI277" s="123"/>
      <c r="FJ277" s="123"/>
      <c r="FK277" s="123"/>
      <c r="FL277" s="123"/>
      <c r="FM277" s="123"/>
      <c r="FN277" s="123"/>
      <c r="FO277" s="123"/>
      <c r="FP277" s="123"/>
      <c r="FQ277" s="123"/>
      <c r="FR277" s="123"/>
      <c r="FS277" s="123"/>
      <c r="FT277" s="123"/>
      <c r="FU277" s="123"/>
      <c r="FV277" s="123"/>
      <c r="FW277" s="123"/>
      <c r="FX277" s="120"/>
      <c r="FY277" s="120"/>
    </row>
    <row r="278" spans="1:181" ht="17.25" hidden="1" customHeight="1">
      <c r="A278" s="95"/>
      <c r="B278" s="95"/>
      <c r="C278" s="95"/>
      <c r="D278" s="95"/>
      <c r="E278" s="95"/>
      <c r="F278" s="95"/>
      <c r="G278" s="95"/>
      <c r="H278" s="95"/>
      <c r="I278" s="95"/>
      <c r="J278" s="95"/>
      <c r="K278" s="95"/>
      <c r="L278" s="95"/>
      <c r="M278" s="95"/>
      <c r="N278" s="95"/>
      <c r="O278" s="95"/>
      <c r="P278" s="95"/>
      <c r="Q278" s="95"/>
      <c r="R278" s="95"/>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c r="BM278" s="123"/>
      <c r="BN278" s="123"/>
      <c r="BO278" s="123"/>
      <c r="BP278" s="123"/>
      <c r="BQ278" s="123"/>
      <c r="BR278" s="123"/>
      <c r="BS278" s="123"/>
      <c r="BT278" s="123"/>
      <c r="BU278" s="123"/>
      <c r="BV278" s="123"/>
      <c r="BW278" s="123"/>
      <c r="BX278" s="123"/>
      <c r="BY278" s="123"/>
      <c r="BZ278" s="123"/>
      <c r="CA278" s="123"/>
      <c r="CB278" s="123"/>
      <c r="CC278" s="123"/>
      <c r="CD278" s="123"/>
      <c r="CE278" s="123"/>
      <c r="CF278" s="123"/>
      <c r="CG278" s="123"/>
      <c r="CH278" s="123"/>
      <c r="CI278" s="123"/>
      <c r="CJ278" s="123"/>
      <c r="CK278" s="123"/>
      <c r="CL278" s="123"/>
      <c r="CM278" s="123"/>
      <c r="CN278" s="123"/>
      <c r="CO278" s="123"/>
      <c r="CP278" s="123"/>
      <c r="CQ278" s="123"/>
      <c r="CR278" s="146"/>
      <c r="CS278" s="146"/>
      <c r="CT278" s="146"/>
      <c r="CU278" s="146"/>
      <c r="CV278" s="146"/>
      <c r="CW278" s="146"/>
      <c r="CX278" s="146"/>
      <c r="CY278" s="146"/>
      <c r="CZ278" s="146"/>
      <c r="DA278" s="146"/>
      <c r="DB278" s="146"/>
      <c r="DC278" s="146"/>
      <c r="DD278" s="146"/>
      <c r="DE278" s="146"/>
      <c r="DF278" s="146"/>
      <c r="DG278" s="146"/>
      <c r="DH278" s="146"/>
      <c r="DI278" s="146"/>
      <c r="DJ278" s="146"/>
      <c r="DK278" s="146"/>
      <c r="DL278" s="146"/>
      <c r="DM278" s="146"/>
      <c r="DN278" s="146"/>
      <c r="DO278" s="146"/>
      <c r="DP278" s="146"/>
      <c r="DQ278" s="146"/>
      <c r="DR278" s="146"/>
      <c r="DS278" s="146"/>
      <c r="DT278" s="146"/>
      <c r="DU278" s="146"/>
      <c r="DV278" s="146"/>
      <c r="DW278" s="146"/>
      <c r="DX278" s="146"/>
      <c r="DY278" s="146"/>
      <c r="DZ278" s="146"/>
      <c r="EA278" s="146"/>
      <c r="EB278" s="146"/>
      <c r="EC278" s="146"/>
      <c r="ED278" s="146"/>
      <c r="EE278" s="146"/>
      <c r="EF278" s="146"/>
      <c r="EG278" s="146"/>
      <c r="EH278" s="146"/>
      <c r="EI278" s="146"/>
      <c r="EJ278" s="146"/>
      <c r="EK278" s="146"/>
      <c r="EL278" s="146"/>
      <c r="EM278" s="146"/>
      <c r="EN278" s="146"/>
      <c r="EO278" s="146"/>
      <c r="EP278" s="146"/>
      <c r="EQ278" s="146"/>
      <c r="ER278" s="146"/>
      <c r="ES278" s="146"/>
      <c r="ET278" s="146"/>
      <c r="EU278" s="146"/>
      <c r="EV278" s="146"/>
      <c r="EW278" s="146"/>
      <c r="EX278" s="146"/>
      <c r="EY278" s="146"/>
      <c r="EZ278" s="146"/>
      <c r="FA278" s="146"/>
      <c r="FB278" s="146"/>
      <c r="FC278" s="123"/>
      <c r="FD278" s="123"/>
      <c r="FE278" s="123"/>
      <c r="FF278" s="123"/>
      <c r="FG278" s="123"/>
      <c r="FH278" s="123"/>
      <c r="FI278" s="123"/>
      <c r="FJ278" s="123"/>
      <c r="FK278" s="123"/>
      <c r="FL278" s="123"/>
      <c r="FM278" s="123"/>
      <c r="FN278" s="123"/>
      <c r="FO278" s="123"/>
      <c r="FP278" s="123"/>
      <c r="FQ278" s="123"/>
      <c r="FR278" s="123"/>
      <c r="FS278" s="123"/>
      <c r="FT278" s="123"/>
      <c r="FU278" s="123"/>
      <c r="FV278" s="123"/>
      <c r="FW278" s="123"/>
      <c r="FX278" s="120"/>
      <c r="FY278" s="120"/>
    </row>
    <row r="279" spans="1:181" ht="17.25" hidden="1" customHeight="1">
      <c r="A279" s="95"/>
      <c r="B279" s="95"/>
      <c r="C279" s="95"/>
      <c r="D279" s="95"/>
      <c r="E279" s="95"/>
      <c r="F279" s="95"/>
      <c r="G279" s="95"/>
      <c r="H279" s="95"/>
      <c r="I279" s="95"/>
      <c r="J279" s="95"/>
      <c r="K279" s="95"/>
      <c r="L279" s="95"/>
      <c r="M279" s="95"/>
      <c r="N279" s="95"/>
      <c r="O279" s="95"/>
      <c r="P279" s="95"/>
      <c r="Q279" s="95"/>
      <c r="R279" s="95"/>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23"/>
      <c r="CH279" s="123"/>
      <c r="CI279" s="123"/>
      <c r="CJ279" s="123"/>
      <c r="CK279" s="123"/>
      <c r="CL279" s="123"/>
      <c r="CM279" s="123"/>
      <c r="CN279" s="123"/>
      <c r="CO279" s="123"/>
      <c r="CP279" s="123"/>
      <c r="CQ279" s="123"/>
      <c r="CR279" s="146"/>
      <c r="CS279" s="146"/>
      <c r="CT279" s="146"/>
      <c r="CU279" s="146"/>
      <c r="CV279" s="146"/>
      <c r="CW279" s="146"/>
      <c r="CX279" s="146"/>
      <c r="CY279" s="146"/>
      <c r="CZ279" s="146"/>
      <c r="DA279" s="146"/>
      <c r="DB279" s="146"/>
      <c r="DC279" s="146"/>
      <c r="DD279" s="146"/>
      <c r="DE279" s="146"/>
      <c r="DF279" s="146"/>
      <c r="DG279" s="146"/>
      <c r="DH279" s="146"/>
      <c r="DI279" s="146"/>
      <c r="DJ279" s="146"/>
      <c r="DK279" s="146"/>
      <c r="DL279" s="146"/>
      <c r="DM279" s="146"/>
      <c r="DN279" s="146"/>
      <c r="DO279" s="146"/>
      <c r="DP279" s="146"/>
      <c r="DQ279" s="146"/>
      <c r="DR279" s="146"/>
      <c r="DS279" s="146"/>
      <c r="DT279" s="146"/>
      <c r="DU279" s="146"/>
      <c r="DV279" s="146"/>
      <c r="DW279" s="146"/>
      <c r="DX279" s="146"/>
      <c r="DY279" s="146"/>
      <c r="DZ279" s="146"/>
      <c r="EA279" s="146"/>
      <c r="EB279" s="146"/>
      <c r="EC279" s="146"/>
      <c r="ED279" s="146"/>
      <c r="EE279" s="146"/>
      <c r="EF279" s="146"/>
      <c r="EG279" s="146"/>
      <c r="EH279" s="146"/>
      <c r="EI279" s="146"/>
      <c r="EJ279" s="146"/>
      <c r="EK279" s="146"/>
      <c r="EL279" s="146"/>
      <c r="EM279" s="146"/>
      <c r="EN279" s="146"/>
      <c r="EO279" s="146"/>
      <c r="EP279" s="146"/>
      <c r="EQ279" s="146"/>
      <c r="ER279" s="146"/>
      <c r="ES279" s="146"/>
      <c r="ET279" s="146"/>
      <c r="EU279" s="146"/>
      <c r="EV279" s="146"/>
      <c r="EW279" s="146"/>
      <c r="EX279" s="146"/>
      <c r="EY279" s="146"/>
      <c r="EZ279" s="146"/>
      <c r="FA279" s="146"/>
      <c r="FB279" s="146"/>
      <c r="FC279" s="123"/>
      <c r="FD279" s="123"/>
      <c r="FE279" s="123"/>
      <c r="FF279" s="123"/>
      <c r="FG279" s="123"/>
      <c r="FH279" s="123"/>
      <c r="FI279" s="123"/>
      <c r="FJ279" s="123"/>
      <c r="FK279" s="123"/>
      <c r="FL279" s="123"/>
      <c r="FM279" s="123"/>
      <c r="FN279" s="123"/>
      <c r="FO279" s="123"/>
      <c r="FP279" s="123"/>
      <c r="FQ279" s="123"/>
      <c r="FR279" s="123"/>
      <c r="FS279" s="123"/>
      <c r="FT279" s="123"/>
      <c r="FU279" s="123"/>
      <c r="FV279" s="123"/>
      <c r="FW279" s="123"/>
      <c r="FX279" s="120"/>
      <c r="FY279" s="120"/>
    </row>
    <row r="280" spans="1:181" ht="17.25" hidden="1" customHeight="1">
      <c r="A280" s="95"/>
      <c r="B280" s="95"/>
      <c r="C280" s="95"/>
      <c r="D280" s="95"/>
      <c r="E280" s="95"/>
      <c r="F280" s="95"/>
      <c r="G280" s="95"/>
      <c r="H280" s="95"/>
      <c r="I280" s="95"/>
      <c r="J280" s="95"/>
      <c r="K280" s="95"/>
      <c r="L280" s="95"/>
      <c r="M280" s="95"/>
      <c r="N280" s="95"/>
      <c r="O280" s="95"/>
      <c r="P280" s="95"/>
      <c r="Q280" s="95"/>
      <c r="R280" s="95"/>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46"/>
      <c r="CS280" s="146"/>
      <c r="CT280" s="146"/>
      <c r="CU280" s="146"/>
      <c r="CV280" s="146"/>
      <c r="CW280" s="146"/>
      <c r="CX280" s="146"/>
      <c r="CY280" s="146"/>
      <c r="CZ280" s="146"/>
      <c r="DA280" s="146"/>
      <c r="DB280" s="146"/>
      <c r="DC280" s="146"/>
      <c r="DD280" s="146"/>
      <c r="DE280" s="146"/>
      <c r="DF280" s="146"/>
      <c r="DG280" s="146"/>
      <c r="DH280" s="146"/>
      <c r="DI280" s="146"/>
      <c r="DJ280" s="146"/>
      <c r="DK280" s="146"/>
      <c r="DL280" s="146"/>
      <c r="DM280" s="146"/>
      <c r="DN280" s="146"/>
      <c r="DO280" s="146"/>
      <c r="DP280" s="146"/>
      <c r="DQ280" s="146"/>
      <c r="DR280" s="146"/>
      <c r="DS280" s="146"/>
      <c r="DT280" s="146"/>
      <c r="DU280" s="146"/>
      <c r="DV280" s="146"/>
      <c r="DW280" s="146"/>
      <c r="DX280" s="146"/>
      <c r="DY280" s="146"/>
      <c r="DZ280" s="146"/>
      <c r="EA280" s="146"/>
      <c r="EB280" s="146"/>
      <c r="EC280" s="146"/>
      <c r="ED280" s="146"/>
      <c r="EE280" s="146"/>
      <c r="EF280" s="146"/>
      <c r="EG280" s="146"/>
      <c r="EH280" s="146"/>
      <c r="EI280" s="146"/>
      <c r="EJ280" s="146"/>
      <c r="EK280" s="146"/>
      <c r="EL280" s="146"/>
      <c r="EM280" s="146"/>
      <c r="EN280" s="146"/>
      <c r="EO280" s="146"/>
      <c r="EP280" s="146"/>
      <c r="EQ280" s="146"/>
      <c r="ER280" s="146"/>
      <c r="ES280" s="146"/>
      <c r="ET280" s="146"/>
      <c r="EU280" s="146"/>
      <c r="EV280" s="146"/>
      <c r="EW280" s="146"/>
      <c r="EX280" s="146"/>
      <c r="EY280" s="146"/>
      <c r="EZ280" s="146"/>
      <c r="FA280" s="146"/>
      <c r="FB280" s="146"/>
      <c r="FC280" s="123"/>
      <c r="FD280" s="123"/>
      <c r="FE280" s="123"/>
      <c r="FF280" s="123"/>
      <c r="FG280" s="123"/>
      <c r="FH280" s="123"/>
      <c r="FI280" s="123"/>
      <c r="FJ280" s="123"/>
      <c r="FK280" s="123"/>
      <c r="FL280" s="123"/>
      <c r="FM280" s="123"/>
      <c r="FN280" s="123"/>
      <c r="FO280" s="123"/>
      <c r="FP280" s="123"/>
      <c r="FQ280" s="123"/>
      <c r="FR280" s="123"/>
      <c r="FS280" s="123"/>
      <c r="FT280" s="123"/>
      <c r="FU280" s="123"/>
      <c r="FV280" s="123"/>
      <c r="FW280" s="123"/>
      <c r="FX280" s="120"/>
      <c r="FY280" s="120"/>
    </row>
    <row r="281" spans="1:181" ht="17.25" hidden="1" customHeight="1">
      <c r="A281" s="95"/>
      <c r="B281" s="95"/>
      <c r="C281" s="95"/>
      <c r="D281" s="95"/>
      <c r="E281" s="95"/>
      <c r="F281" s="95"/>
      <c r="G281" s="95"/>
      <c r="H281" s="95"/>
      <c r="I281" s="95"/>
      <c r="J281" s="95"/>
      <c r="K281" s="95"/>
      <c r="L281" s="95"/>
      <c r="M281" s="95"/>
      <c r="N281" s="95"/>
      <c r="O281" s="95"/>
      <c r="P281" s="95"/>
      <c r="Q281" s="95"/>
      <c r="R281" s="95"/>
      <c r="S281" s="123"/>
      <c r="T281" s="123"/>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c r="BI281" s="123"/>
      <c r="BJ281" s="123"/>
      <c r="BK281" s="123"/>
      <c r="BL281" s="123"/>
      <c r="BM281" s="123"/>
      <c r="BN281" s="123"/>
      <c r="BO281" s="123"/>
      <c r="BP281" s="123"/>
      <c r="BQ281" s="123"/>
      <c r="BR281" s="123"/>
      <c r="BS281" s="123"/>
      <c r="BT281" s="123"/>
      <c r="BU281" s="123"/>
      <c r="BV281" s="123"/>
      <c r="BW281" s="123"/>
      <c r="BX281" s="123"/>
      <c r="BY281" s="123"/>
      <c r="BZ281" s="123"/>
      <c r="CA281" s="123"/>
      <c r="CB281" s="123"/>
      <c r="CC281" s="123"/>
      <c r="CD281" s="123"/>
      <c r="CE281" s="123"/>
      <c r="CF281" s="123"/>
      <c r="CG281" s="123"/>
      <c r="CH281" s="123"/>
      <c r="CI281" s="123"/>
      <c r="CJ281" s="123"/>
      <c r="CK281" s="123"/>
      <c r="CL281" s="123"/>
      <c r="CM281" s="123"/>
      <c r="CN281" s="123"/>
      <c r="CO281" s="123"/>
      <c r="CP281" s="123"/>
      <c r="CQ281" s="123"/>
      <c r="CR281" s="146"/>
      <c r="CS281" s="146"/>
      <c r="CT281" s="146"/>
      <c r="CU281" s="146"/>
      <c r="CV281" s="146"/>
      <c r="CW281" s="146"/>
      <c r="CX281" s="146"/>
      <c r="CY281" s="146"/>
      <c r="CZ281" s="146"/>
      <c r="DA281" s="146"/>
      <c r="DB281" s="146"/>
      <c r="DC281" s="146"/>
      <c r="DD281" s="146"/>
      <c r="DE281" s="146"/>
      <c r="DF281" s="146"/>
      <c r="DG281" s="146"/>
      <c r="DH281" s="146"/>
      <c r="DI281" s="146"/>
      <c r="DJ281" s="146"/>
      <c r="DK281" s="146"/>
      <c r="DL281" s="146"/>
      <c r="DM281" s="146"/>
      <c r="DN281" s="146"/>
      <c r="DO281" s="146"/>
      <c r="DP281" s="146"/>
      <c r="DQ281" s="146"/>
      <c r="DR281" s="146"/>
      <c r="DS281" s="146"/>
      <c r="DT281" s="146"/>
      <c r="DU281" s="146"/>
      <c r="DV281" s="146"/>
      <c r="DW281" s="146"/>
      <c r="DX281" s="146"/>
      <c r="DY281" s="146"/>
      <c r="DZ281" s="146"/>
      <c r="EA281" s="146"/>
      <c r="EB281" s="146"/>
      <c r="EC281" s="146"/>
      <c r="ED281" s="146"/>
      <c r="EE281" s="146"/>
      <c r="EF281" s="146"/>
      <c r="EG281" s="146"/>
      <c r="EH281" s="146"/>
      <c r="EI281" s="146"/>
      <c r="EJ281" s="146"/>
      <c r="EK281" s="146"/>
      <c r="EL281" s="146"/>
      <c r="EM281" s="146"/>
      <c r="EN281" s="146"/>
      <c r="EO281" s="146"/>
      <c r="EP281" s="146"/>
      <c r="EQ281" s="146"/>
      <c r="ER281" s="146"/>
      <c r="ES281" s="146"/>
      <c r="ET281" s="146"/>
      <c r="EU281" s="146"/>
      <c r="EV281" s="146"/>
      <c r="EW281" s="146"/>
      <c r="EX281" s="146"/>
      <c r="EY281" s="146"/>
      <c r="EZ281" s="146"/>
      <c r="FA281" s="146"/>
      <c r="FB281" s="146"/>
      <c r="FC281" s="123"/>
      <c r="FD281" s="123"/>
      <c r="FE281" s="123"/>
      <c r="FF281" s="123"/>
      <c r="FG281" s="123"/>
      <c r="FH281" s="123"/>
      <c r="FI281" s="123"/>
      <c r="FJ281" s="123"/>
      <c r="FK281" s="123"/>
      <c r="FL281" s="123"/>
      <c r="FM281" s="123"/>
      <c r="FN281" s="123"/>
      <c r="FO281" s="123"/>
      <c r="FP281" s="123"/>
      <c r="FQ281" s="123"/>
      <c r="FR281" s="123"/>
      <c r="FS281" s="123"/>
      <c r="FT281" s="123"/>
      <c r="FU281" s="123"/>
      <c r="FV281" s="123"/>
      <c r="FW281" s="123"/>
      <c r="FX281" s="120"/>
      <c r="FY281" s="120"/>
    </row>
    <row r="282" spans="1:181" ht="17.25" hidden="1" customHeight="1">
      <c r="A282" s="95"/>
      <c r="B282" s="95"/>
      <c r="C282" s="95"/>
      <c r="D282" s="95"/>
      <c r="E282" s="95"/>
      <c r="F282" s="95"/>
      <c r="G282" s="95"/>
      <c r="H282" s="95"/>
      <c r="I282" s="95"/>
      <c r="J282" s="95"/>
      <c r="K282" s="95"/>
      <c r="L282" s="95"/>
      <c r="M282" s="95"/>
      <c r="N282" s="95"/>
      <c r="O282" s="95"/>
      <c r="P282" s="95"/>
      <c r="Q282" s="95"/>
      <c r="R282" s="95"/>
      <c r="S282" s="123"/>
      <c r="T282" s="123"/>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c r="BI282" s="123"/>
      <c r="BJ282" s="123"/>
      <c r="BK282" s="123"/>
      <c r="BL282" s="123"/>
      <c r="BM282" s="123"/>
      <c r="BN282" s="123"/>
      <c r="BO282" s="123"/>
      <c r="BP282" s="123"/>
      <c r="BQ282" s="123"/>
      <c r="BR282" s="123"/>
      <c r="BS282" s="123"/>
      <c r="BT282" s="123"/>
      <c r="BU282" s="123"/>
      <c r="BV282" s="123"/>
      <c r="BW282" s="123"/>
      <c r="BX282" s="123"/>
      <c r="BY282" s="123"/>
      <c r="BZ282" s="123"/>
      <c r="CA282" s="123"/>
      <c r="CB282" s="123"/>
      <c r="CC282" s="123"/>
      <c r="CD282" s="123"/>
      <c r="CE282" s="123"/>
      <c r="CF282" s="123"/>
      <c r="CG282" s="123"/>
      <c r="CH282" s="123"/>
      <c r="CI282" s="123"/>
      <c r="CJ282" s="123"/>
      <c r="CK282" s="123"/>
      <c r="CL282" s="123"/>
      <c r="CM282" s="123"/>
      <c r="CN282" s="123"/>
      <c r="CO282" s="123"/>
      <c r="CP282" s="123"/>
      <c r="CQ282" s="123"/>
      <c r="CR282" s="146"/>
      <c r="CS282" s="146"/>
      <c r="CT282" s="146"/>
      <c r="CU282" s="146"/>
      <c r="CV282" s="146"/>
      <c r="CW282" s="146"/>
      <c r="CX282" s="146"/>
      <c r="CY282" s="146"/>
      <c r="CZ282" s="146"/>
      <c r="DA282" s="146"/>
      <c r="DB282" s="146"/>
      <c r="DC282" s="146"/>
      <c r="DD282" s="146"/>
      <c r="DE282" s="146"/>
      <c r="DF282" s="146"/>
      <c r="DG282" s="146"/>
      <c r="DH282" s="146"/>
      <c r="DI282" s="146"/>
      <c r="DJ282" s="146"/>
      <c r="DK282" s="146"/>
      <c r="DL282" s="146"/>
      <c r="DM282" s="146"/>
      <c r="DN282" s="146"/>
      <c r="DO282" s="146"/>
      <c r="DP282" s="146"/>
      <c r="DQ282" s="146"/>
      <c r="DR282" s="146"/>
      <c r="DS282" s="146"/>
      <c r="DT282" s="146"/>
      <c r="DU282" s="146"/>
      <c r="DV282" s="146"/>
      <c r="DW282" s="146"/>
      <c r="DX282" s="146"/>
      <c r="DY282" s="146"/>
      <c r="DZ282" s="146"/>
      <c r="EA282" s="146"/>
      <c r="EB282" s="146"/>
      <c r="EC282" s="146"/>
      <c r="ED282" s="146"/>
      <c r="EE282" s="146"/>
      <c r="EF282" s="146"/>
      <c r="EG282" s="146"/>
      <c r="EH282" s="146"/>
      <c r="EI282" s="146"/>
      <c r="EJ282" s="146"/>
      <c r="EK282" s="146"/>
      <c r="EL282" s="146"/>
      <c r="EM282" s="146"/>
      <c r="EN282" s="146"/>
      <c r="EO282" s="146"/>
      <c r="EP282" s="146"/>
      <c r="EQ282" s="146"/>
      <c r="ER282" s="146"/>
      <c r="ES282" s="146"/>
      <c r="ET282" s="146"/>
      <c r="EU282" s="146"/>
      <c r="EV282" s="146"/>
      <c r="EW282" s="146"/>
      <c r="EX282" s="146"/>
      <c r="EY282" s="146"/>
      <c r="EZ282" s="146"/>
      <c r="FA282" s="146"/>
      <c r="FB282" s="146"/>
      <c r="FC282" s="123"/>
      <c r="FD282" s="123"/>
      <c r="FE282" s="123"/>
      <c r="FF282" s="123"/>
      <c r="FG282" s="123"/>
      <c r="FH282" s="123"/>
      <c r="FI282" s="123"/>
      <c r="FJ282" s="123"/>
      <c r="FK282" s="123"/>
      <c r="FL282" s="123"/>
      <c r="FM282" s="123"/>
      <c r="FN282" s="123"/>
      <c r="FO282" s="123"/>
      <c r="FP282" s="123"/>
      <c r="FQ282" s="123"/>
      <c r="FR282" s="123"/>
      <c r="FS282" s="123"/>
      <c r="FT282" s="123"/>
      <c r="FU282" s="123"/>
      <c r="FV282" s="123"/>
      <c r="FW282" s="123"/>
      <c r="FX282" s="120"/>
      <c r="FY282" s="120"/>
    </row>
    <row r="283" spans="1:181" ht="17.25" hidden="1" customHeight="1">
      <c r="A283" s="95"/>
      <c r="B283" s="95"/>
      <c r="C283" s="95"/>
      <c r="D283" s="95"/>
      <c r="E283" s="95"/>
      <c r="F283" s="95"/>
      <c r="G283" s="95"/>
      <c r="H283" s="95"/>
      <c r="I283" s="95"/>
      <c r="J283" s="95"/>
      <c r="K283" s="95"/>
      <c r="L283" s="95"/>
      <c r="M283" s="95"/>
      <c r="N283" s="95"/>
      <c r="O283" s="95"/>
      <c r="P283" s="95"/>
      <c r="Q283" s="95"/>
      <c r="R283" s="95"/>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46"/>
      <c r="CS283" s="146"/>
      <c r="CT283" s="146"/>
      <c r="CU283" s="146"/>
      <c r="CV283" s="146"/>
      <c r="CW283" s="146"/>
      <c r="CX283" s="146"/>
      <c r="CY283" s="146"/>
      <c r="CZ283" s="146"/>
      <c r="DA283" s="146"/>
      <c r="DB283" s="146"/>
      <c r="DC283" s="146"/>
      <c r="DD283" s="146"/>
      <c r="DE283" s="146"/>
      <c r="DF283" s="146"/>
      <c r="DG283" s="146"/>
      <c r="DH283" s="146"/>
      <c r="DI283" s="146"/>
      <c r="DJ283" s="146"/>
      <c r="DK283" s="146"/>
      <c r="DL283" s="146"/>
      <c r="DM283" s="146"/>
      <c r="DN283" s="146"/>
      <c r="DO283" s="146"/>
      <c r="DP283" s="146"/>
      <c r="DQ283" s="146"/>
      <c r="DR283" s="146"/>
      <c r="DS283" s="146"/>
      <c r="DT283" s="146"/>
      <c r="DU283" s="146"/>
      <c r="DV283" s="146"/>
      <c r="DW283" s="146"/>
      <c r="DX283" s="146"/>
      <c r="DY283" s="146"/>
      <c r="DZ283" s="146"/>
      <c r="EA283" s="146"/>
      <c r="EB283" s="146"/>
      <c r="EC283" s="146"/>
      <c r="ED283" s="146"/>
      <c r="EE283" s="146"/>
      <c r="EF283" s="146"/>
      <c r="EG283" s="146"/>
      <c r="EH283" s="146"/>
      <c r="EI283" s="146"/>
      <c r="EJ283" s="146"/>
      <c r="EK283" s="146"/>
      <c r="EL283" s="146"/>
      <c r="EM283" s="146"/>
      <c r="EN283" s="146"/>
      <c r="EO283" s="146"/>
      <c r="EP283" s="146"/>
      <c r="EQ283" s="146"/>
      <c r="ER283" s="146"/>
      <c r="ES283" s="146"/>
      <c r="ET283" s="146"/>
      <c r="EU283" s="146"/>
      <c r="EV283" s="146"/>
      <c r="EW283" s="146"/>
      <c r="EX283" s="146"/>
      <c r="EY283" s="146"/>
      <c r="EZ283" s="146"/>
      <c r="FA283" s="146"/>
      <c r="FB283" s="146"/>
      <c r="FC283" s="123"/>
      <c r="FD283" s="123"/>
      <c r="FE283" s="123"/>
      <c r="FF283" s="123"/>
      <c r="FG283" s="123"/>
      <c r="FH283" s="123"/>
      <c r="FI283" s="123"/>
      <c r="FJ283" s="123"/>
      <c r="FK283" s="123"/>
      <c r="FL283" s="123"/>
      <c r="FM283" s="123"/>
      <c r="FN283" s="123"/>
      <c r="FO283" s="123"/>
      <c r="FP283" s="123"/>
      <c r="FQ283" s="123"/>
      <c r="FR283" s="123"/>
      <c r="FS283" s="123"/>
      <c r="FT283" s="123"/>
      <c r="FU283" s="123"/>
      <c r="FV283" s="123"/>
      <c r="FW283" s="123"/>
      <c r="FX283" s="120"/>
      <c r="FY283" s="120"/>
    </row>
    <row r="284" spans="1:181" ht="17.25" hidden="1" customHeight="1">
      <c r="A284" s="95"/>
      <c r="B284" s="95"/>
      <c r="C284" s="95"/>
      <c r="D284" s="95"/>
      <c r="E284" s="95"/>
      <c r="F284" s="95"/>
      <c r="G284" s="95"/>
      <c r="H284" s="95"/>
      <c r="I284" s="95"/>
      <c r="J284" s="95"/>
      <c r="K284" s="95"/>
      <c r="L284" s="95"/>
      <c r="M284" s="95"/>
      <c r="N284" s="95"/>
      <c r="O284" s="95"/>
      <c r="P284" s="95"/>
      <c r="Q284" s="95"/>
      <c r="R284" s="95"/>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3"/>
      <c r="CK284" s="123"/>
      <c r="CL284" s="123"/>
      <c r="CM284" s="123"/>
      <c r="CN284" s="123"/>
      <c r="CO284" s="123"/>
      <c r="CP284" s="123"/>
      <c r="CQ284" s="123"/>
      <c r="CR284" s="146"/>
      <c r="CS284" s="146"/>
      <c r="CT284" s="146"/>
      <c r="CU284" s="146"/>
      <c r="CV284" s="146"/>
      <c r="CW284" s="146"/>
      <c r="CX284" s="146"/>
      <c r="CY284" s="146"/>
      <c r="CZ284" s="146"/>
      <c r="DA284" s="146"/>
      <c r="DB284" s="146"/>
      <c r="DC284" s="146"/>
      <c r="DD284" s="146"/>
      <c r="DE284" s="146"/>
      <c r="DF284" s="146"/>
      <c r="DG284" s="146"/>
      <c r="DH284" s="146"/>
      <c r="DI284" s="146"/>
      <c r="DJ284" s="146"/>
      <c r="DK284" s="146"/>
      <c r="DL284" s="146"/>
      <c r="DM284" s="146"/>
      <c r="DN284" s="146"/>
      <c r="DO284" s="146"/>
      <c r="DP284" s="146"/>
      <c r="DQ284" s="146"/>
      <c r="DR284" s="146"/>
      <c r="DS284" s="146"/>
      <c r="DT284" s="146"/>
      <c r="DU284" s="146"/>
      <c r="DV284" s="146"/>
      <c r="DW284" s="146"/>
      <c r="DX284" s="146"/>
      <c r="DY284" s="146"/>
      <c r="DZ284" s="146"/>
      <c r="EA284" s="146"/>
      <c r="EB284" s="146"/>
      <c r="EC284" s="146"/>
      <c r="ED284" s="146"/>
      <c r="EE284" s="146"/>
      <c r="EF284" s="146"/>
      <c r="EG284" s="146"/>
      <c r="EH284" s="146"/>
      <c r="EI284" s="146"/>
      <c r="EJ284" s="146"/>
      <c r="EK284" s="146"/>
      <c r="EL284" s="146"/>
      <c r="EM284" s="146"/>
      <c r="EN284" s="146"/>
      <c r="EO284" s="146"/>
      <c r="EP284" s="146"/>
      <c r="EQ284" s="146"/>
      <c r="ER284" s="146"/>
      <c r="ES284" s="146"/>
      <c r="ET284" s="146"/>
      <c r="EU284" s="146"/>
      <c r="EV284" s="146"/>
      <c r="EW284" s="146"/>
      <c r="EX284" s="146"/>
      <c r="EY284" s="146"/>
      <c r="EZ284" s="146"/>
      <c r="FA284" s="146"/>
      <c r="FB284" s="146"/>
      <c r="FC284" s="123"/>
      <c r="FD284" s="123"/>
      <c r="FE284" s="123"/>
      <c r="FF284" s="123"/>
      <c r="FG284" s="123"/>
      <c r="FH284" s="123"/>
      <c r="FI284" s="123"/>
      <c r="FJ284" s="123"/>
      <c r="FK284" s="123"/>
      <c r="FL284" s="123"/>
      <c r="FM284" s="123"/>
      <c r="FN284" s="123"/>
      <c r="FO284" s="123"/>
      <c r="FP284" s="123"/>
      <c r="FQ284" s="123"/>
      <c r="FR284" s="123"/>
      <c r="FS284" s="123"/>
      <c r="FT284" s="123"/>
      <c r="FU284" s="123"/>
      <c r="FV284" s="123"/>
      <c r="FW284" s="123"/>
      <c r="FX284" s="120"/>
      <c r="FY284" s="120"/>
    </row>
    <row r="285" spans="1:181" ht="17.25" hidden="1" customHeight="1">
      <c r="A285" s="95"/>
      <c r="B285" s="95"/>
      <c r="C285" s="95"/>
      <c r="D285" s="95"/>
      <c r="E285" s="95"/>
      <c r="F285" s="95"/>
      <c r="G285" s="95"/>
      <c r="H285" s="95"/>
      <c r="I285" s="95"/>
      <c r="J285" s="95"/>
      <c r="K285" s="95"/>
      <c r="L285" s="95"/>
      <c r="M285" s="95"/>
      <c r="N285" s="95"/>
      <c r="O285" s="95"/>
      <c r="P285" s="95"/>
      <c r="Q285" s="95"/>
      <c r="R285" s="95"/>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46"/>
      <c r="CS285" s="146"/>
      <c r="CT285" s="146"/>
      <c r="CU285" s="146"/>
      <c r="CV285" s="146"/>
      <c r="CW285" s="146"/>
      <c r="CX285" s="146"/>
      <c r="CY285" s="146"/>
      <c r="CZ285" s="146"/>
      <c r="DA285" s="146"/>
      <c r="DB285" s="146"/>
      <c r="DC285" s="146"/>
      <c r="DD285" s="146"/>
      <c r="DE285" s="146"/>
      <c r="DF285" s="146"/>
      <c r="DG285" s="146"/>
      <c r="DH285" s="146"/>
      <c r="DI285" s="146"/>
      <c r="DJ285" s="146"/>
      <c r="DK285" s="146"/>
      <c r="DL285" s="146"/>
      <c r="DM285" s="146"/>
      <c r="DN285" s="146"/>
      <c r="DO285" s="146"/>
      <c r="DP285" s="146"/>
      <c r="DQ285" s="146"/>
      <c r="DR285" s="146"/>
      <c r="DS285" s="146"/>
      <c r="DT285" s="146"/>
      <c r="DU285" s="146"/>
      <c r="DV285" s="146"/>
      <c r="DW285" s="146"/>
      <c r="DX285" s="146"/>
      <c r="DY285" s="146"/>
      <c r="DZ285" s="146"/>
      <c r="EA285" s="146"/>
      <c r="EB285" s="146"/>
      <c r="EC285" s="146"/>
      <c r="ED285" s="146"/>
      <c r="EE285" s="146"/>
      <c r="EF285" s="146"/>
      <c r="EG285" s="146"/>
      <c r="EH285" s="146"/>
      <c r="EI285" s="146"/>
      <c r="EJ285" s="146"/>
      <c r="EK285" s="146"/>
      <c r="EL285" s="146"/>
      <c r="EM285" s="146"/>
      <c r="EN285" s="146"/>
      <c r="EO285" s="146"/>
      <c r="EP285" s="146"/>
      <c r="EQ285" s="146"/>
      <c r="ER285" s="146"/>
      <c r="ES285" s="146"/>
      <c r="ET285" s="146"/>
      <c r="EU285" s="146"/>
      <c r="EV285" s="146"/>
      <c r="EW285" s="146"/>
      <c r="EX285" s="146"/>
      <c r="EY285" s="146"/>
      <c r="EZ285" s="146"/>
      <c r="FA285" s="146"/>
      <c r="FB285" s="146"/>
      <c r="FC285" s="123"/>
      <c r="FD285" s="123"/>
      <c r="FE285" s="123"/>
      <c r="FF285" s="123"/>
      <c r="FG285" s="123"/>
      <c r="FH285" s="123"/>
      <c r="FI285" s="123"/>
      <c r="FJ285" s="123"/>
      <c r="FK285" s="123"/>
      <c r="FL285" s="123"/>
      <c r="FM285" s="123"/>
      <c r="FN285" s="123"/>
      <c r="FO285" s="123"/>
      <c r="FP285" s="123"/>
      <c r="FQ285" s="123"/>
      <c r="FR285" s="123"/>
      <c r="FS285" s="123"/>
      <c r="FT285" s="123"/>
      <c r="FU285" s="123"/>
      <c r="FV285" s="123"/>
      <c r="FW285" s="123"/>
      <c r="FX285" s="120"/>
      <c r="FY285" s="120"/>
    </row>
    <row r="286" spans="1:181" hidden="1">
      <c r="A286" s="95"/>
      <c r="B286" s="95"/>
      <c r="C286" s="95"/>
      <c r="D286" s="95"/>
      <c r="E286" s="95"/>
      <c r="F286" s="95"/>
      <c r="G286" s="95"/>
      <c r="H286" s="95"/>
      <c r="I286" s="95"/>
      <c r="J286" s="95"/>
      <c r="K286" s="95"/>
      <c r="L286" s="95"/>
      <c r="M286" s="95"/>
      <c r="N286" s="95"/>
      <c r="O286" s="95"/>
      <c r="P286" s="95"/>
      <c r="Q286" s="95"/>
      <c r="R286" s="95"/>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46"/>
      <c r="CS286" s="146"/>
      <c r="CT286" s="146"/>
      <c r="CU286" s="146"/>
      <c r="CV286" s="146"/>
      <c r="CW286" s="146"/>
      <c r="CX286" s="146"/>
      <c r="CY286" s="146"/>
      <c r="CZ286" s="146"/>
      <c r="DA286" s="146"/>
      <c r="DB286" s="146"/>
      <c r="DC286" s="146"/>
      <c r="DD286" s="146"/>
      <c r="DE286" s="146"/>
      <c r="DF286" s="146"/>
      <c r="DG286" s="146"/>
      <c r="DH286" s="146"/>
      <c r="DI286" s="146"/>
      <c r="DJ286" s="146"/>
      <c r="DK286" s="146"/>
      <c r="DL286" s="146"/>
      <c r="DM286" s="146"/>
      <c r="DN286" s="146"/>
      <c r="DO286" s="146"/>
      <c r="DP286" s="146"/>
      <c r="DQ286" s="146"/>
      <c r="DR286" s="146"/>
      <c r="DS286" s="146"/>
      <c r="DT286" s="146"/>
      <c r="DU286" s="146"/>
      <c r="DV286" s="146"/>
      <c r="DW286" s="146"/>
      <c r="DX286" s="146"/>
      <c r="DY286" s="146"/>
      <c r="DZ286" s="146"/>
      <c r="EA286" s="146"/>
      <c r="EB286" s="146"/>
      <c r="EC286" s="146"/>
      <c r="ED286" s="146"/>
      <c r="EE286" s="146"/>
      <c r="EF286" s="146"/>
      <c r="EG286" s="146"/>
      <c r="EH286" s="146"/>
      <c r="EI286" s="146"/>
      <c r="EJ286" s="146"/>
      <c r="EK286" s="146"/>
      <c r="EL286" s="146"/>
      <c r="EM286" s="146"/>
      <c r="EN286" s="146"/>
      <c r="EO286" s="146"/>
      <c r="EP286" s="146"/>
      <c r="EQ286" s="146"/>
      <c r="ER286" s="146"/>
      <c r="ES286" s="146"/>
      <c r="ET286" s="146"/>
      <c r="EU286" s="146"/>
      <c r="EV286" s="146"/>
      <c r="EW286" s="146"/>
      <c r="EX286" s="146"/>
      <c r="EY286" s="146"/>
      <c r="EZ286" s="146"/>
      <c r="FA286" s="146"/>
      <c r="FB286" s="146"/>
      <c r="FC286" s="123"/>
      <c r="FD286" s="123"/>
      <c r="FE286" s="123"/>
      <c r="FF286" s="123"/>
      <c r="FG286" s="123"/>
      <c r="FH286" s="123"/>
      <c r="FI286" s="123"/>
      <c r="FJ286" s="123"/>
      <c r="FK286" s="123"/>
      <c r="FL286" s="123"/>
      <c r="FM286" s="123"/>
      <c r="FN286" s="123"/>
      <c r="FO286" s="123"/>
      <c r="FP286" s="123"/>
      <c r="FQ286" s="123"/>
      <c r="FR286" s="123"/>
      <c r="FS286" s="123"/>
      <c r="FT286" s="123"/>
      <c r="FU286" s="123"/>
      <c r="FV286" s="123"/>
      <c r="FW286" s="123"/>
      <c r="FX286" s="120"/>
      <c r="FY286" s="120"/>
    </row>
    <row r="287" spans="1:181" hidden="1">
      <c r="A287" s="95"/>
      <c r="B287" s="95"/>
      <c r="C287" s="95"/>
      <c r="D287" s="95"/>
      <c r="E287" s="95"/>
      <c r="F287" s="95"/>
      <c r="G287" s="95"/>
      <c r="H287" s="95"/>
      <c r="I287" s="95"/>
      <c r="J287" s="95"/>
      <c r="K287" s="95"/>
      <c r="L287" s="95"/>
      <c r="M287" s="95"/>
      <c r="N287" s="95"/>
      <c r="O287" s="95"/>
      <c r="P287" s="95"/>
      <c r="Q287" s="95"/>
      <c r="R287" s="95"/>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46"/>
      <c r="CS287" s="146"/>
      <c r="CT287" s="146"/>
      <c r="CU287" s="146"/>
      <c r="CV287" s="146"/>
      <c r="CW287" s="146"/>
      <c r="CX287" s="146"/>
      <c r="CY287" s="146"/>
      <c r="CZ287" s="146"/>
      <c r="DA287" s="146"/>
      <c r="DB287" s="146"/>
      <c r="DC287" s="146"/>
      <c r="DD287" s="146"/>
      <c r="DE287" s="146"/>
      <c r="DF287" s="146"/>
      <c r="DG287" s="146"/>
      <c r="DH287" s="146"/>
      <c r="DI287" s="146"/>
      <c r="DJ287" s="146"/>
      <c r="DK287" s="146"/>
      <c r="DL287" s="146"/>
      <c r="DM287" s="146"/>
      <c r="DN287" s="146"/>
      <c r="DO287" s="146"/>
      <c r="DP287" s="146"/>
      <c r="DQ287" s="146"/>
      <c r="DR287" s="146"/>
      <c r="DS287" s="146"/>
      <c r="DT287" s="146"/>
      <c r="DU287" s="146"/>
      <c r="DV287" s="146"/>
      <c r="DW287" s="146"/>
      <c r="DX287" s="146"/>
      <c r="DY287" s="146"/>
      <c r="DZ287" s="146"/>
      <c r="EA287" s="146"/>
      <c r="EB287" s="146"/>
      <c r="EC287" s="146"/>
      <c r="ED287" s="146"/>
      <c r="EE287" s="146"/>
      <c r="EF287" s="146"/>
      <c r="EG287" s="146"/>
      <c r="EH287" s="146"/>
      <c r="EI287" s="146"/>
      <c r="EJ287" s="146"/>
      <c r="EK287" s="146"/>
      <c r="EL287" s="146"/>
      <c r="EM287" s="146"/>
      <c r="EN287" s="146"/>
      <c r="EO287" s="146"/>
      <c r="EP287" s="146"/>
      <c r="EQ287" s="146"/>
      <c r="ER287" s="146"/>
      <c r="ES287" s="146"/>
      <c r="ET287" s="146"/>
      <c r="EU287" s="146"/>
      <c r="EV287" s="146"/>
      <c r="EW287" s="146"/>
      <c r="EX287" s="146"/>
      <c r="EY287" s="146"/>
      <c r="EZ287" s="146"/>
      <c r="FA287" s="146"/>
      <c r="FB287" s="146"/>
      <c r="FC287" s="123"/>
      <c r="FD287" s="123"/>
      <c r="FE287" s="123"/>
      <c r="FF287" s="123"/>
      <c r="FG287" s="123"/>
      <c r="FH287" s="123"/>
      <c r="FI287" s="123"/>
      <c r="FJ287" s="123"/>
      <c r="FK287" s="123"/>
      <c r="FL287" s="123"/>
      <c r="FM287" s="123"/>
      <c r="FN287" s="123"/>
      <c r="FO287" s="123"/>
      <c r="FP287" s="123"/>
      <c r="FQ287" s="123"/>
      <c r="FR287" s="123"/>
      <c r="FS287" s="123"/>
      <c r="FT287" s="123"/>
      <c r="FU287" s="123"/>
      <c r="FV287" s="123"/>
      <c r="FW287" s="123"/>
      <c r="FX287" s="120"/>
      <c r="FY287" s="120"/>
    </row>
    <row r="288" spans="1:181" hidden="1">
      <c r="A288" s="95"/>
      <c r="B288" s="95"/>
      <c r="C288" s="95"/>
      <c r="D288" s="95"/>
      <c r="E288" s="95"/>
      <c r="F288" s="95"/>
      <c r="G288" s="95"/>
      <c r="H288" s="95"/>
      <c r="I288" s="95"/>
      <c r="J288" s="95"/>
      <c r="K288" s="95"/>
      <c r="L288" s="95"/>
      <c r="M288" s="95"/>
      <c r="N288" s="95"/>
      <c r="O288" s="95"/>
      <c r="P288" s="95"/>
      <c r="Q288" s="95"/>
      <c r="R288" s="95"/>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c r="BI288" s="123"/>
      <c r="BJ288" s="123"/>
      <c r="BK288" s="123"/>
      <c r="BL288" s="123"/>
      <c r="BM288" s="123"/>
      <c r="BN288" s="123"/>
      <c r="BO288" s="123"/>
      <c r="BP288" s="123"/>
      <c r="BQ288" s="123"/>
      <c r="BR288" s="123"/>
      <c r="BS288" s="123"/>
      <c r="BT288" s="123"/>
      <c r="BU288" s="123"/>
      <c r="BV288" s="123"/>
      <c r="BW288" s="123"/>
      <c r="BX288" s="123"/>
      <c r="BY288" s="123"/>
      <c r="BZ288" s="123"/>
      <c r="CA288" s="123"/>
      <c r="CB288" s="123"/>
      <c r="CC288" s="123"/>
      <c r="CD288" s="123"/>
      <c r="CE288" s="123"/>
      <c r="CF288" s="123"/>
      <c r="CG288" s="123"/>
      <c r="CH288" s="123"/>
      <c r="CI288" s="123"/>
      <c r="CJ288" s="123"/>
      <c r="CK288" s="123"/>
      <c r="CL288" s="123"/>
      <c r="CM288" s="123"/>
      <c r="CN288" s="123"/>
      <c r="CO288" s="123"/>
      <c r="CP288" s="123"/>
      <c r="CQ288" s="123"/>
      <c r="CR288" s="146"/>
      <c r="CS288" s="146"/>
      <c r="CT288" s="146"/>
      <c r="CU288" s="146"/>
      <c r="CV288" s="146"/>
      <c r="CW288" s="146"/>
      <c r="CX288" s="146"/>
      <c r="CY288" s="146"/>
      <c r="CZ288" s="146"/>
      <c r="DA288" s="146"/>
      <c r="DB288" s="146"/>
      <c r="DC288" s="146"/>
      <c r="DD288" s="146"/>
      <c r="DE288" s="146"/>
      <c r="DF288" s="146"/>
      <c r="DG288" s="146"/>
      <c r="DH288" s="146"/>
      <c r="DI288" s="146"/>
      <c r="DJ288" s="146"/>
      <c r="DK288" s="146"/>
      <c r="DL288" s="146"/>
      <c r="DM288" s="146"/>
      <c r="DN288" s="146"/>
      <c r="DO288" s="146"/>
      <c r="DP288" s="146"/>
      <c r="DQ288" s="146"/>
      <c r="DR288" s="146"/>
      <c r="DS288" s="146"/>
      <c r="DT288" s="146"/>
      <c r="DU288" s="146"/>
      <c r="DV288" s="146"/>
      <c r="DW288" s="146"/>
      <c r="DX288" s="146"/>
      <c r="DY288" s="146"/>
      <c r="DZ288" s="146"/>
      <c r="EA288" s="146"/>
      <c r="EB288" s="146"/>
      <c r="EC288" s="146"/>
      <c r="ED288" s="146"/>
      <c r="EE288" s="146"/>
      <c r="EF288" s="146"/>
      <c r="EG288" s="146"/>
      <c r="EH288" s="146"/>
      <c r="EI288" s="146"/>
      <c r="EJ288" s="146"/>
      <c r="EK288" s="146"/>
      <c r="EL288" s="146"/>
      <c r="EM288" s="146"/>
      <c r="EN288" s="146"/>
      <c r="EO288" s="146"/>
      <c r="EP288" s="146"/>
      <c r="EQ288" s="146"/>
      <c r="ER288" s="146"/>
      <c r="ES288" s="146"/>
      <c r="ET288" s="146"/>
      <c r="EU288" s="146"/>
      <c r="EV288" s="146"/>
      <c r="EW288" s="146"/>
      <c r="EX288" s="146"/>
      <c r="EY288" s="146"/>
      <c r="EZ288" s="146"/>
      <c r="FA288" s="146"/>
      <c r="FB288" s="146"/>
      <c r="FC288" s="123"/>
      <c r="FD288" s="123"/>
      <c r="FE288" s="123"/>
      <c r="FF288" s="123"/>
      <c r="FG288" s="123"/>
      <c r="FH288" s="123"/>
      <c r="FI288" s="123"/>
      <c r="FJ288" s="123"/>
      <c r="FK288" s="123"/>
      <c r="FL288" s="123"/>
      <c r="FM288" s="123"/>
      <c r="FN288" s="123"/>
      <c r="FO288" s="123"/>
      <c r="FP288" s="123"/>
      <c r="FQ288" s="123"/>
      <c r="FR288" s="123"/>
      <c r="FS288" s="123"/>
      <c r="FT288" s="123"/>
      <c r="FU288" s="123"/>
      <c r="FV288" s="123"/>
      <c r="FW288" s="123"/>
      <c r="FX288" s="120"/>
      <c r="FY288" s="120"/>
    </row>
    <row r="289" spans="1:181" hidden="1">
      <c r="A289" s="95"/>
      <c r="B289" s="95"/>
      <c r="C289" s="95"/>
      <c r="D289" s="95"/>
      <c r="E289" s="95"/>
      <c r="F289" s="95"/>
      <c r="G289" s="95"/>
      <c r="H289" s="95"/>
      <c r="I289" s="95"/>
      <c r="J289" s="95"/>
      <c r="K289" s="95"/>
      <c r="L289" s="95"/>
      <c r="M289" s="95"/>
      <c r="N289" s="95"/>
      <c r="O289" s="95"/>
      <c r="P289" s="95"/>
      <c r="Q289" s="95"/>
      <c r="R289" s="95"/>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c r="BI289" s="123"/>
      <c r="BJ289" s="123"/>
      <c r="BK289" s="123"/>
      <c r="BL289" s="123"/>
      <c r="BM289" s="123"/>
      <c r="BN289" s="123"/>
      <c r="BO289" s="123"/>
      <c r="BP289" s="123"/>
      <c r="BQ289" s="123"/>
      <c r="BR289" s="123"/>
      <c r="BS289" s="123"/>
      <c r="BT289" s="123"/>
      <c r="BU289" s="123"/>
      <c r="BV289" s="123"/>
      <c r="BW289" s="123"/>
      <c r="BX289" s="123"/>
      <c r="BY289" s="123"/>
      <c r="BZ289" s="123"/>
      <c r="CA289" s="123"/>
      <c r="CB289" s="123"/>
      <c r="CC289" s="123"/>
      <c r="CD289" s="123"/>
      <c r="CE289" s="123"/>
      <c r="CF289" s="123"/>
      <c r="CG289" s="123"/>
      <c r="CH289" s="123"/>
      <c r="CI289" s="123"/>
      <c r="CJ289" s="123"/>
      <c r="CK289" s="123"/>
      <c r="CL289" s="123"/>
      <c r="CM289" s="123"/>
      <c r="CN289" s="123"/>
      <c r="CO289" s="123"/>
      <c r="CP289" s="123"/>
      <c r="CQ289" s="123"/>
      <c r="CR289" s="146"/>
      <c r="CS289" s="146"/>
      <c r="CT289" s="146"/>
      <c r="CU289" s="146"/>
      <c r="CV289" s="146"/>
      <c r="CW289" s="146"/>
      <c r="CX289" s="146"/>
      <c r="CY289" s="146"/>
      <c r="CZ289" s="146"/>
      <c r="DA289" s="146"/>
      <c r="DB289" s="146"/>
      <c r="DC289" s="146"/>
      <c r="DD289" s="146"/>
      <c r="DE289" s="146"/>
      <c r="DF289" s="146"/>
      <c r="DG289" s="146"/>
      <c r="DH289" s="146"/>
      <c r="DI289" s="146"/>
      <c r="DJ289" s="146"/>
      <c r="DK289" s="146"/>
      <c r="DL289" s="146"/>
      <c r="DM289" s="146"/>
      <c r="DN289" s="146"/>
      <c r="DO289" s="146"/>
      <c r="DP289" s="146"/>
      <c r="DQ289" s="146"/>
      <c r="DR289" s="146"/>
      <c r="DS289" s="146"/>
      <c r="DT289" s="146"/>
      <c r="DU289" s="146"/>
      <c r="DV289" s="146"/>
      <c r="DW289" s="146"/>
      <c r="DX289" s="146"/>
      <c r="DY289" s="146"/>
      <c r="DZ289" s="146"/>
      <c r="EA289" s="146"/>
      <c r="EB289" s="146"/>
      <c r="EC289" s="146"/>
      <c r="ED289" s="146"/>
      <c r="EE289" s="146"/>
      <c r="EF289" s="146"/>
      <c r="EG289" s="146"/>
      <c r="EH289" s="146"/>
      <c r="EI289" s="146"/>
      <c r="EJ289" s="146"/>
      <c r="EK289" s="146"/>
      <c r="EL289" s="146"/>
      <c r="EM289" s="146"/>
      <c r="EN289" s="146"/>
      <c r="EO289" s="146"/>
      <c r="EP289" s="146"/>
      <c r="EQ289" s="146"/>
      <c r="ER289" s="146"/>
      <c r="ES289" s="146"/>
      <c r="ET289" s="146"/>
      <c r="EU289" s="146"/>
      <c r="EV289" s="146"/>
      <c r="EW289" s="146"/>
      <c r="EX289" s="146"/>
      <c r="EY289" s="146"/>
      <c r="EZ289" s="146"/>
      <c r="FA289" s="146"/>
      <c r="FB289" s="146"/>
      <c r="FC289" s="123"/>
      <c r="FD289" s="123"/>
      <c r="FE289" s="123"/>
      <c r="FF289" s="123"/>
      <c r="FG289" s="123"/>
      <c r="FH289" s="123"/>
      <c r="FI289" s="123"/>
      <c r="FJ289" s="123"/>
      <c r="FK289" s="123"/>
      <c r="FL289" s="123"/>
      <c r="FM289" s="123"/>
      <c r="FN289" s="123"/>
      <c r="FO289" s="123"/>
      <c r="FP289" s="123"/>
      <c r="FQ289" s="123"/>
      <c r="FR289" s="123"/>
      <c r="FS289" s="123"/>
      <c r="FT289" s="123"/>
      <c r="FU289" s="123"/>
      <c r="FV289" s="123"/>
      <c r="FW289" s="123"/>
      <c r="FX289" s="120"/>
      <c r="FY289" s="120"/>
    </row>
    <row r="290" spans="1:181" hidden="1">
      <c r="A290" s="95"/>
      <c r="B290" s="95"/>
      <c r="C290" s="95"/>
      <c r="D290" s="95"/>
      <c r="E290" s="95"/>
      <c r="F290" s="95"/>
      <c r="G290" s="95"/>
      <c r="H290" s="95"/>
      <c r="I290" s="95"/>
      <c r="J290" s="95"/>
      <c r="K290" s="95"/>
      <c r="L290" s="95"/>
      <c r="M290" s="95"/>
      <c r="N290" s="95"/>
      <c r="O290" s="95"/>
      <c r="P290" s="95"/>
      <c r="Q290" s="95"/>
      <c r="R290" s="95"/>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c r="BI290" s="123"/>
      <c r="BJ290" s="123"/>
      <c r="BK290" s="123"/>
      <c r="BL290" s="123"/>
      <c r="BM290" s="123"/>
      <c r="BN290" s="123"/>
      <c r="BO290" s="123"/>
      <c r="BP290" s="123"/>
      <c r="BQ290" s="123"/>
      <c r="BR290" s="123"/>
      <c r="BS290" s="123"/>
      <c r="BT290" s="123"/>
      <c r="BU290" s="123"/>
      <c r="BV290" s="123"/>
      <c r="BW290" s="123"/>
      <c r="BX290" s="123"/>
      <c r="BY290" s="123"/>
      <c r="BZ290" s="123"/>
      <c r="CA290" s="123"/>
      <c r="CB290" s="123"/>
      <c r="CC290" s="123"/>
      <c r="CD290" s="123"/>
      <c r="CE290" s="123"/>
      <c r="CF290" s="123"/>
      <c r="CG290" s="123"/>
      <c r="CH290" s="123"/>
      <c r="CI290" s="123"/>
      <c r="CJ290" s="123"/>
      <c r="CK290" s="123"/>
      <c r="CL290" s="123"/>
      <c r="CM290" s="123"/>
      <c r="CN290" s="123"/>
      <c r="CO290" s="123"/>
      <c r="CP290" s="123"/>
      <c r="CQ290" s="123"/>
      <c r="CR290" s="146"/>
      <c r="CS290" s="146"/>
      <c r="CT290" s="146"/>
      <c r="CU290" s="146"/>
      <c r="CV290" s="146"/>
      <c r="CW290" s="146"/>
      <c r="CX290" s="146"/>
      <c r="CY290" s="146"/>
      <c r="CZ290" s="146"/>
      <c r="DA290" s="146"/>
      <c r="DB290" s="146"/>
      <c r="DC290" s="146"/>
      <c r="DD290" s="146"/>
      <c r="DE290" s="146"/>
      <c r="DF290" s="146"/>
      <c r="DG290" s="146"/>
      <c r="DH290" s="146"/>
      <c r="DI290" s="146"/>
      <c r="DJ290" s="146"/>
      <c r="DK290" s="146"/>
      <c r="DL290" s="146"/>
      <c r="DM290" s="146"/>
      <c r="DN290" s="146"/>
      <c r="DO290" s="146"/>
      <c r="DP290" s="146"/>
      <c r="DQ290" s="146"/>
      <c r="DR290" s="146"/>
      <c r="DS290" s="146"/>
      <c r="DT290" s="146"/>
      <c r="DU290" s="146"/>
      <c r="DV290" s="146"/>
      <c r="DW290" s="146"/>
      <c r="DX290" s="146"/>
      <c r="DY290" s="146"/>
      <c r="DZ290" s="146"/>
      <c r="EA290" s="146"/>
      <c r="EB290" s="146"/>
      <c r="EC290" s="146"/>
      <c r="ED290" s="146"/>
      <c r="EE290" s="146"/>
      <c r="EF290" s="146"/>
      <c r="EG290" s="146"/>
      <c r="EH290" s="146"/>
      <c r="EI290" s="146"/>
      <c r="EJ290" s="146"/>
      <c r="EK290" s="146"/>
      <c r="EL290" s="146"/>
      <c r="EM290" s="146"/>
      <c r="EN290" s="146"/>
      <c r="EO290" s="146"/>
      <c r="EP290" s="146"/>
      <c r="EQ290" s="146"/>
      <c r="ER290" s="146"/>
      <c r="ES290" s="146"/>
      <c r="ET290" s="146"/>
      <c r="EU290" s="146"/>
      <c r="EV290" s="146"/>
      <c r="EW290" s="146"/>
      <c r="EX290" s="146"/>
      <c r="EY290" s="146"/>
      <c r="EZ290" s="146"/>
      <c r="FA290" s="146"/>
      <c r="FB290" s="146"/>
      <c r="FC290" s="123"/>
      <c r="FD290" s="123"/>
      <c r="FE290" s="123"/>
      <c r="FF290" s="123"/>
      <c r="FG290" s="123"/>
      <c r="FH290" s="123"/>
      <c r="FI290" s="123"/>
      <c r="FJ290" s="123"/>
      <c r="FK290" s="123"/>
      <c r="FL290" s="123"/>
      <c r="FM290" s="123"/>
      <c r="FN290" s="123"/>
      <c r="FO290" s="123"/>
      <c r="FP290" s="123"/>
      <c r="FQ290" s="123"/>
      <c r="FR290" s="123"/>
      <c r="FS290" s="123"/>
      <c r="FT290" s="123"/>
      <c r="FU290" s="123"/>
      <c r="FV290" s="123"/>
      <c r="FW290" s="123"/>
      <c r="FX290" s="120"/>
      <c r="FY290" s="120"/>
    </row>
  </sheetData>
  <sheetProtection password="CC4B" sheet="1" objects="1" scenarios="1" selectLockedCells="1"/>
  <mergeCells count="424">
    <mergeCell ref="P104:Q104"/>
    <mergeCell ref="P80:Q80"/>
    <mergeCell ref="P85:Q85"/>
    <mergeCell ref="P103:Q103"/>
    <mergeCell ref="P97:Q97"/>
    <mergeCell ref="N95:O95"/>
    <mergeCell ref="N97:O97"/>
    <mergeCell ref="P87:Q87"/>
    <mergeCell ref="N94:O94"/>
    <mergeCell ref="P94:Q94"/>
    <mergeCell ref="P82:Q82"/>
    <mergeCell ref="P86:Q86"/>
    <mergeCell ref="P81:Q81"/>
    <mergeCell ref="P83:Q83"/>
    <mergeCell ref="N81:O81"/>
    <mergeCell ref="N82:O82"/>
    <mergeCell ref="P95:Q95"/>
    <mergeCell ref="H3:O3"/>
    <mergeCell ref="N14:Q14"/>
    <mergeCell ref="E11:I11"/>
    <mergeCell ref="E12:F12"/>
    <mergeCell ref="E3:G3"/>
    <mergeCell ref="G13:I13"/>
    <mergeCell ref="H4:N4"/>
    <mergeCell ref="E7:G7"/>
    <mergeCell ref="H12:I12"/>
    <mergeCell ref="M12:Q12"/>
    <mergeCell ref="E4:G4"/>
    <mergeCell ref="E6:G6"/>
    <mergeCell ref="E5:G5"/>
    <mergeCell ref="E8:K8"/>
    <mergeCell ref="N13:Q13"/>
    <mergeCell ref="E9:K9"/>
    <mergeCell ref="J11:L11"/>
    <mergeCell ref="G17:H17"/>
    <mergeCell ref="I108:K108"/>
    <mergeCell ref="I109:K109"/>
    <mergeCell ref="I99:K99"/>
    <mergeCell ref="I100:K100"/>
    <mergeCell ref="I105:K105"/>
    <mergeCell ref="L109:M109"/>
    <mergeCell ref="N109:O109"/>
    <mergeCell ref="L106:M106"/>
    <mergeCell ref="E23:K23"/>
    <mergeCell ref="H24:I24"/>
    <mergeCell ref="M59:N59"/>
    <mergeCell ref="I44:K44"/>
    <mergeCell ref="N44:O44"/>
    <mergeCell ref="L44:M44"/>
    <mergeCell ref="C82:G82"/>
    <mergeCell ref="H82:M82"/>
    <mergeCell ref="A44:D44"/>
    <mergeCell ref="A45:D45"/>
    <mergeCell ref="I47:K47"/>
    <mergeCell ref="I46:K46"/>
    <mergeCell ref="I45:K45"/>
    <mergeCell ref="A47:D47"/>
    <mergeCell ref="A46:D46"/>
    <mergeCell ref="A4:D4"/>
    <mergeCell ref="A5:D5"/>
    <mergeCell ref="A23:D23"/>
    <mergeCell ref="G18:H18"/>
    <mergeCell ref="E13:F13"/>
    <mergeCell ref="F39:G39"/>
    <mergeCell ref="H39:I39"/>
    <mergeCell ref="K59:L59"/>
    <mergeCell ref="E65:G65"/>
    <mergeCell ref="E62:G62"/>
    <mergeCell ref="A64:D64"/>
    <mergeCell ref="E64:G64"/>
    <mergeCell ref="A63:D63"/>
    <mergeCell ref="E63:G63"/>
    <mergeCell ref="G59:H59"/>
    <mergeCell ref="I62:J62"/>
    <mergeCell ref="I31:J31"/>
    <mergeCell ref="J26:M26"/>
    <mergeCell ref="A31:D32"/>
    <mergeCell ref="G33:H33"/>
    <mergeCell ref="H27:M27"/>
    <mergeCell ref="G26:I26"/>
    <mergeCell ref="A27:C29"/>
    <mergeCell ref="A25:D26"/>
    <mergeCell ref="E2:G2"/>
    <mergeCell ref="I32:J32"/>
    <mergeCell ref="E29:J29"/>
    <mergeCell ref="I34:J34"/>
    <mergeCell ref="A24:D24"/>
    <mergeCell ref="G34:H34"/>
    <mergeCell ref="G16:I16"/>
    <mergeCell ref="E34:F34"/>
    <mergeCell ref="E25:F25"/>
    <mergeCell ref="E28:J28"/>
    <mergeCell ref="A12:D12"/>
    <mergeCell ref="E19:G19"/>
    <mergeCell ref="E20:J20"/>
    <mergeCell ref="G15:I15"/>
    <mergeCell ref="J13:M13"/>
    <mergeCell ref="J14:M14"/>
    <mergeCell ref="H19:M19"/>
    <mergeCell ref="E17:F17"/>
    <mergeCell ref="E27:G27"/>
    <mergeCell ref="G14:I14"/>
    <mergeCell ref="E15:F15"/>
    <mergeCell ref="E24:F24"/>
    <mergeCell ref="A2:D2"/>
    <mergeCell ref="A3:D3"/>
    <mergeCell ref="E45:H45"/>
    <mergeCell ref="E51:H51"/>
    <mergeCell ref="I51:K51"/>
    <mergeCell ref="A70:D70"/>
    <mergeCell ref="E68:H68"/>
    <mergeCell ref="D41:E41"/>
    <mergeCell ref="E70:H70"/>
    <mergeCell ref="A52:D52"/>
    <mergeCell ref="E52:H52"/>
    <mergeCell ref="A68:D68"/>
    <mergeCell ref="A69:D69"/>
    <mergeCell ref="E69:H69"/>
    <mergeCell ref="E46:H46"/>
    <mergeCell ref="F41:G41"/>
    <mergeCell ref="A50:D50"/>
    <mergeCell ref="E50:H50"/>
    <mergeCell ref="I50:K50"/>
    <mergeCell ref="M58:N58"/>
    <mergeCell ref="I56:K56"/>
    <mergeCell ref="A48:D48"/>
    <mergeCell ref="E53:H53"/>
    <mergeCell ref="A53:D53"/>
    <mergeCell ref="A54:D54"/>
    <mergeCell ref="E54:H54"/>
    <mergeCell ref="I54:K54"/>
    <mergeCell ref="E56:H56"/>
    <mergeCell ref="I52:K52"/>
    <mergeCell ref="I58:J58"/>
    <mergeCell ref="A56:D56"/>
    <mergeCell ref="L55:M55"/>
    <mergeCell ref="I49:K49"/>
    <mergeCell ref="I48:K48"/>
    <mergeCell ref="A49:D49"/>
    <mergeCell ref="L100:M100"/>
    <mergeCell ref="N100:O100"/>
    <mergeCell ref="N103:O103"/>
    <mergeCell ref="N101:O101"/>
    <mergeCell ref="A73:E73"/>
    <mergeCell ref="F73:K73"/>
    <mergeCell ref="A94:B94"/>
    <mergeCell ref="C94:H94"/>
    <mergeCell ref="I94:K94"/>
    <mergeCell ref="L94:M94"/>
    <mergeCell ref="H78:M78"/>
    <mergeCell ref="K77:Q77"/>
    <mergeCell ref="P78:Q78"/>
    <mergeCell ref="I95:K95"/>
    <mergeCell ref="I96:K96"/>
    <mergeCell ref="P99:Q99"/>
    <mergeCell ref="P100:Q100"/>
    <mergeCell ref="P79:Q79"/>
    <mergeCell ref="N79:O79"/>
    <mergeCell ref="H83:M83"/>
    <mergeCell ref="P92:Q93"/>
    <mergeCell ref="P84:Q84"/>
    <mergeCell ref="H85:M85"/>
    <mergeCell ref="P102:Q102"/>
    <mergeCell ref="A96:B96"/>
    <mergeCell ref="P96:Q96"/>
    <mergeCell ref="I98:K98"/>
    <mergeCell ref="P98:Q98"/>
    <mergeCell ref="C95:H95"/>
    <mergeCell ref="N96:O96"/>
    <mergeCell ref="C98:H98"/>
    <mergeCell ref="A97:B97"/>
    <mergeCell ref="A95:B95"/>
    <mergeCell ref="C96:H96"/>
    <mergeCell ref="N98:O98"/>
    <mergeCell ref="L101:M101"/>
    <mergeCell ref="L97:M97"/>
    <mergeCell ref="C97:H97"/>
    <mergeCell ref="A98:B98"/>
    <mergeCell ref="I97:K97"/>
    <mergeCell ref="L98:M98"/>
    <mergeCell ref="L102:M102"/>
    <mergeCell ref="C101:H101"/>
    <mergeCell ref="A6:D7"/>
    <mergeCell ref="E16:F16"/>
    <mergeCell ref="A15:D16"/>
    <mergeCell ref="J16:M16"/>
    <mergeCell ref="J25:M25"/>
    <mergeCell ref="A33:D34"/>
    <mergeCell ref="A8:C9"/>
    <mergeCell ref="A19:C21"/>
    <mergeCell ref="A17:D18"/>
    <mergeCell ref="A13:D14"/>
    <mergeCell ref="A11:D11"/>
    <mergeCell ref="E21:J21"/>
    <mergeCell ref="I18:J18"/>
    <mergeCell ref="E14:F14"/>
    <mergeCell ref="J15:M15"/>
    <mergeCell ref="E18:F18"/>
    <mergeCell ref="J37:K37"/>
    <mergeCell ref="D39:E39"/>
    <mergeCell ref="A35:D35"/>
    <mergeCell ref="C39:C42"/>
    <mergeCell ref="C37:C38"/>
    <mergeCell ref="D38:E38"/>
    <mergeCell ref="N40:O40"/>
    <mergeCell ref="P38:Q38"/>
    <mergeCell ref="N38:O38"/>
    <mergeCell ref="A37:B42"/>
    <mergeCell ref="D42:E42"/>
    <mergeCell ref="D37:E37"/>
    <mergeCell ref="P37:Q37"/>
    <mergeCell ref="N37:O37"/>
    <mergeCell ref="L37:M37"/>
    <mergeCell ref="N42:O42"/>
    <mergeCell ref="N41:O41"/>
    <mergeCell ref="H41:I41"/>
    <mergeCell ref="D40:E40"/>
    <mergeCell ref="F42:G42"/>
    <mergeCell ref="F40:G40"/>
    <mergeCell ref="J40:K40"/>
    <mergeCell ref="L41:M41"/>
    <mergeCell ref="P42:Q42"/>
    <mergeCell ref="H40:I40"/>
    <mergeCell ref="P39:Q39"/>
    <mergeCell ref="L39:M39"/>
    <mergeCell ref="J39:K39"/>
    <mergeCell ref="J42:K42"/>
    <mergeCell ref="P41:Q41"/>
    <mergeCell ref="P40:Q40"/>
    <mergeCell ref="N39:O39"/>
    <mergeCell ref="J41:K41"/>
    <mergeCell ref="L42:M42"/>
    <mergeCell ref="I17:J17"/>
    <mergeCell ref="G25:I25"/>
    <mergeCell ref="K62:M62"/>
    <mergeCell ref="E44:H44"/>
    <mergeCell ref="E49:H49"/>
    <mergeCell ref="E48:H48"/>
    <mergeCell ref="E47:H47"/>
    <mergeCell ref="E26:F26"/>
    <mergeCell ref="L40:M40"/>
    <mergeCell ref="E31:F31"/>
    <mergeCell ref="J38:K38"/>
    <mergeCell ref="F38:G38"/>
    <mergeCell ref="E33:F33"/>
    <mergeCell ref="E35:M35"/>
    <mergeCell ref="I33:J33"/>
    <mergeCell ref="H38:I38"/>
    <mergeCell ref="G31:H31"/>
    <mergeCell ref="E36:Q36"/>
    <mergeCell ref="G32:H32"/>
    <mergeCell ref="H42:I42"/>
    <mergeCell ref="H37:I37"/>
    <mergeCell ref="E32:F32"/>
    <mergeCell ref="F37:G37"/>
    <mergeCell ref="P55:Q55"/>
    <mergeCell ref="P54:Q54"/>
    <mergeCell ref="P52:Q52"/>
    <mergeCell ref="N54:O54"/>
    <mergeCell ref="N52:O52"/>
    <mergeCell ref="L49:M49"/>
    <mergeCell ref="L48:M48"/>
    <mergeCell ref="N49:O49"/>
    <mergeCell ref="N48:O48"/>
    <mergeCell ref="P53:Q53"/>
    <mergeCell ref="P49:Q49"/>
    <mergeCell ref="P48:Q48"/>
    <mergeCell ref="N50:O50"/>
    <mergeCell ref="P50:Q50"/>
    <mergeCell ref="L51:M51"/>
    <mergeCell ref="N51:O51"/>
    <mergeCell ref="P51:Q51"/>
    <mergeCell ref="L50:M50"/>
    <mergeCell ref="N15:Q15"/>
    <mergeCell ref="M24:R24"/>
    <mergeCell ref="L45:M45"/>
    <mergeCell ref="P44:Q44"/>
    <mergeCell ref="P47:Q47"/>
    <mergeCell ref="P46:Q46"/>
    <mergeCell ref="N47:O47"/>
    <mergeCell ref="N46:O46"/>
    <mergeCell ref="N45:O45"/>
    <mergeCell ref="P45:Q45"/>
    <mergeCell ref="L38:M38"/>
    <mergeCell ref="L46:M46"/>
    <mergeCell ref="N27:Q27"/>
    <mergeCell ref="N25:Q25"/>
    <mergeCell ref="N26:Q26"/>
    <mergeCell ref="N16:Q16"/>
    <mergeCell ref="N19:Q19"/>
    <mergeCell ref="L47:M47"/>
    <mergeCell ref="A113:C113"/>
    <mergeCell ref="D113:I113"/>
    <mergeCell ref="C109:H109"/>
    <mergeCell ref="A58:C59"/>
    <mergeCell ref="D58:D59"/>
    <mergeCell ref="E58:F59"/>
    <mergeCell ref="A82:B82"/>
    <mergeCell ref="C84:G84"/>
    <mergeCell ref="H86:M86"/>
    <mergeCell ref="C92:H93"/>
    <mergeCell ref="L96:M96"/>
    <mergeCell ref="L95:M95"/>
    <mergeCell ref="H79:M79"/>
    <mergeCell ref="A65:D65"/>
    <mergeCell ref="A62:D62"/>
    <mergeCell ref="I92:K93"/>
    <mergeCell ref="A89:C89"/>
    <mergeCell ref="H84:M84"/>
    <mergeCell ref="L92:M93"/>
    <mergeCell ref="A84:B84"/>
    <mergeCell ref="A86:B86"/>
    <mergeCell ref="L73:Q73"/>
    <mergeCell ref="P106:Q106"/>
    <mergeCell ref="P101:Q101"/>
    <mergeCell ref="A112:C112"/>
    <mergeCell ref="D112:I112"/>
    <mergeCell ref="J112:S112"/>
    <mergeCell ref="A51:D51"/>
    <mergeCell ref="I53:K53"/>
    <mergeCell ref="N55:O55"/>
    <mergeCell ref="N56:O56"/>
    <mergeCell ref="I59:J59"/>
    <mergeCell ref="A55:D55"/>
    <mergeCell ref="E55:H55"/>
    <mergeCell ref="I55:K55"/>
    <mergeCell ref="G58:H58"/>
    <mergeCell ref="K58:L58"/>
    <mergeCell ref="P56:Q56"/>
    <mergeCell ref="L53:M53"/>
    <mergeCell ref="N53:O53"/>
    <mergeCell ref="L52:M52"/>
    <mergeCell ref="L54:M54"/>
    <mergeCell ref="L56:M56"/>
    <mergeCell ref="A101:B101"/>
    <mergeCell ref="A102:B102"/>
    <mergeCell ref="A99:B99"/>
    <mergeCell ref="A100:B100"/>
    <mergeCell ref="C99:H99"/>
    <mergeCell ref="N78:O78"/>
    <mergeCell ref="N84:O84"/>
    <mergeCell ref="N85:O85"/>
    <mergeCell ref="N86:O86"/>
    <mergeCell ref="N83:O83"/>
    <mergeCell ref="N92:O93"/>
    <mergeCell ref="N80:O80"/>
    <mergeCell ref="C106:H106"/>
    <mergeCell ref="L105:M105"/>
    <mergeCell ref="C78:G78"/>
    <mergeCell ref="C81:G81"/>
    <mergeCell ref="H80:M80"/>
    <mergeCell ref="C100:H100"/>
    <mergeCell ref="N106:O106"/>
    <mergeCell ref="N104:O104"/>
    <mergeCell ref="I106:K106"/>
    <mergeCell ref="L104:M104"/>
    <mergeCell ref="C102:H102"/>
    <mergeCell ref="I101:K101"/>
    <mergeCell ref="I102:K102"/>
    <mergeCell ref="N102:O102"/>
    <mergeCell ref="L99:M99"/>
    <mergeCell ref="L103:M103"/>
    <mergeCell ref="N99:O99"/>
    <mergeCell ref="B77:E77"/>
    <mergeCell ref="A92:B93"/>
    <mergeCell ref="F77:J77"/>
    <mergeCell ref="A80:B80"/>
    <mergeCell ref="C80:G80"/>
    <mergeCell ref="C86:G86"/>
    <mergeCell ref="A81:B81"/>
    <mergeCell ref="C79:G79"/>
    <mergeCell ref="A78:B78"/>
    <mergeCell ref="C83:G83"/>
    <mergeCell ref="A85:B85"/>
    <mergeCell ref="C85:G85"/>
    <mergeCell ref="A79:B79"/>
    <mergeCell ref="A83:B83"/>
    <mergeCell ref="H81:M81"/>
    <mergeCell ref="B124:C124"/>
    <mergeCell ref="D124:L124"/>
    <mergeCell ref="A120:C120"/>
    <mergeCell ref="D120:I120"/>
    <mergeCell ref="A121:B122"/>
    <mergeCell ref="A114:B115"/>
    <mergeCell ref="D122:I122"/>
    <mergeCell ref="D123:E123"/>
    <mergeCell ref="F123:G123"/>
    <mergeCell ref="H123:I123"/>
    <mergeCell ref="F116:G116"/>
    <mergeCell ref="B117:C117"/>
    <mergeCell ref="D117:L117"/>
    <mergeCell ref="A123:A124"/>
    <mergeCell ref="B123:C123"/>
    <mergeCell ref="D121:I121"/>
    <mergeCell ref="H116:I116"/>
    <mergeCell ref="A116:A117"/>
    <mergeCell ref="B116:C116"/>
    <mergeCell ref="D116:E116"/>
    <mergeCell ref="D115:I115"/>
    <mergeCell ref="D114:I114"/>
    <mergeCell ref="P109:Q109"/>
    <mergeCell ref="I107:K107"/>
    <mergeCell ref="I103:K103"/>
    <mergeCell ref="I104:K104"/>
    <mergeCell ref="A103:B103"/>
    <mergeCell ref="A107:B107"/>
    <mergeCell ref="A108:B108"/>
    <mergeCell ref="C107:H107"/>
    <mergeCell ref="C108:H108"/>
    <mergeCell ref="A105:B105"/>
    <mergeCell ref="A106:B106"/>
    <mergeCell ref="C105:H105"/>
    <mergeCell ref="A104:B104"/>
    <mergeCell ref="C103:H103"/>
    <mergeCell ref="C104:H104"/>
    <mergeCell ref="A109:B109"/>
    <mergeCell ref="P108:Q108"/>
    <mergeCell ref="L108:M108"/>
    <mergeCell ref="N108:O108"/>
    <mergeCell ref="N105:O105"/>
    <mergeCell ref="L107:M107"/>
    <mergeCell ref="N107:O107"/>
    <mergeCell ref="P107:Q107"/>
    <mergeCell ref="P105:Q105"/>
  </mergeCells>
  <phoneticPr fontId="18"/>
  <conditionalFormatting sqref="E63:G63">
    <cfRule type="cellIs" dxfId="1" priority="1" stopIfTrue="1" operator="lessThanOrEqual">
      <formula>0</formula>
    </cfRule>
  </conditionalFormatting>
  <dataValidations count="13">
    <dataValidation imeMode="disabled" allowBlank="1" showInputMessage="1" showErrorMessage="1" sqref="E3:G3 E18:J18 E35:M35 E34:J34 E32:J32 F73:K73 D117:L117 D116:I116 D123:I123 D124:L124 E63:G66"/>
    <dataValidation type="whole" imeMode="disabled" operator="greaterThanOrEqual" allowBlank="1" showInputMessage="1" showErrorMessage="1" sqref="K62">
      <formula1>0</formula1>
    </dataValidation>
    <dataValidation type="whole" imeMode="disabled" allowBlank="1" showInputMessage="1" showErrorMessage="1" sqref="E24:F24 E12:F12">
      <formula1>0</formula1>
      <formula2>999</formula2>
    </dataValidation>
    <dataValidation type="whole" imeMode="disabled" allowBlank="1" showInputMessage="1" showErrorMessage="1" sqref="H24:I24 H12:I12">
      <formula1>0</formula1>
      <formula2>9999</formula2>
    </dataValidation>
    <dataValidation imeMode="disabled" operator="greaterThan" allowBlank="1" showInputMessage="1" showErrorMessage="1" sqref="I2"/>
    <dataValidation type="whole" imeMode="disabled" allowBlank="1" showInputMessage="1" showErrorMessage="1" sqref="E5:G5">
      <formula1>0</formula1>
      <formula2>99999</formula2>
    </dataValidation>
    <dataValidation imeMode="off" allowBlank="1" showInputMessage="1" showErrorMessage="1" sqref="L95:P97 L98:Q109 E2:G2"/>
    <dataValidation imeMode="on" allowBlank="1" showInputMessage="1" showErrorMessage="1" sqref="D115:I115 D122:I122 E16:Q16 E20:J21 E26:Q26 N27:Q27 E23:K23 N19:Q19 E14:Q14 E8:K9 E28:J29"/>
    <dataValidation imeMode="hiragana" allowBlank="1" showInputMessage="1" showErrorMessage="1" sqref="D121:I121 D114:I114 E11:I11"/>
    <dataValidation type="list" showInputMessage="1" showErrorMessage="1" sqref="E68">
      <formula1>$DR$171:$DR$173</formula1>
    </dataValidation>
    <dataValidation type="list" showInputMessage="1" showErrorMessage="1" sqref="E69:H69">
      <formula1>$DR$170:$DR$174</formula1>
    </dataValidation>
    <dataValidation type="list" showInputMessage="1" showErrorMessage="1" sqref="E70:H70">
      <formula1>$DR$171:$DR$174</formula1>
    </dataValidation>
    <dataValidation type="list" errorStyle="warning" imeMode="off" showErrorMessage="1" error="リストから選んでください" sqref="P79:Q86">
      <formula1>$FN$162:$FN$165</formula1>
    </dataValidation>
  </dataValidations>
  <pageMargins left="0.76" right="0.19685039370078741" top="0.39370078740157483" bottom="0.39370078740157483" header="0.31496062992125984" footer="0.31496062992125984"/>
  <pageSetup paperSize="9" scale="68" fitToHeight="0" orientation="portrait" r:id="rId1"/>
  <headerFooter alignWithMargins="0"/>
  <rowBreaks count="2" manualBreakCount="2">
    <brk id="42" max="17" man="1"/>
    <brk id="8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4</xdr:col>
                    <xdr:colOff>0</xdr:colOff>
                    <xdr:row>3</xdr:row>
                    <xdr:rowOff>0</xdr:rowOff>
                  </from>
                  <to>
                    <xdr:col>7</xdr:col>
                    <xdr:colOff>0</xdr:colOff>
                    <xdr:row>4</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055" r:id="rId7" name="Drop Down 7">
              <controlPr defaultSize="0" autoLine="0" autoPict="0">
                <anchor moveWithCells="1">
                  <from>
                    <xdr:col>4</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056" r:id="rId8" name="Drop Down 8">
              <controlPr defaultSize="0" autoLine="0" autoPict="0">
                <anchor moveWithCells="1">
                  <from>
                    <xdr:col>4</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112" r:id="rId9" name="Check Box 64">
              <controlPr defaultSize="0" autoFill="0" autoLine="0" autoPict="0" altText="　文房具事務用品_x000a_　・図書">
                <anchor moveWithCells="1">
                  <from>
                    <xdr:col>3</xdr:col>
                    <xdr:colOff>47625</xdr:colOff>
                    <xdr:row>36</xdr:row>
                    <xdr:rowOff>19050</xdr:rowOff>
                  </from>
                  <to>
                    <xdr:col>4</xdr:col>
                    <xdr:colOff>19050</xdr:colOff>
                    <xdr:row>36</xdr:row>
                    <xdr:rowOff>457200</xdr:rowOff>
                  </to>
                </anchor>
              </controlPr>
            </control>
          </mc:Choice>
        </mc:AlternateContent>
        <mc:AlternateContent xmlns:mc="http://schemas.openxmlformats.org/markup-compatibility/2006">
          <mc:Choice Requires="x14">
            <control shapeId="2113" r:id="rId10" name="Check Box 65">
              <controlPr defaultSize="0" autoFill="0" autoLine="0" autoPict="0">
                <anchor moveWithCells="1">
                  <from>
                    <xdr:col>5</xdr:col>
                    <xdr:colOff>47625</xdr:colOff>
                    <xdr:row>36</xdr:row>
                    <xdr:rowOff>19050</xdr:rowOff>
                  </from>
                  <to>
                    <xdr:col>5</xdr:col>
                    <xdr:colOff>542925</xdr:colOff>
                    <xdr:row>36</xdr:row>
                    <xdr:rowOff>466725</xdr:rowOff>
                  </to>
                </anchor>
              </controlPr>
            </control>
          </mc:Choice>
        </mc:AlternateContent>
        <mc:AlternateContent xmlns:mc="http://schemas.openxmlformats.org/markup-compatibility/2006">
          <mc:Choice Requires="x14">
            <control shapeId="2114" r:id="rId11" name="Check Box 66">
              <controlPr defaultSize="0" autoFill="0" autoLine="0" autoPict="0">
                <anchor moveWithCells="1">
                  <from>
                    <xdr:col>7</xdr:col>
                    <xdr:colOff>47625</xdr:colOff>
                    <xdr:row>36</xdr:row>
                    <xdr:rowOff>19050</xdr:rowOff>
                  </from>
                  <to>
                    <xdr:col>7</xdr:col>
                    <xdr:colOff>533400</xdr:colOff>
                    <xdr:row>36</xdr:row>
                    <xdr:rowOff>466725</xdr:rowOff>
                  </to>
                </anchor>
              </controlPr>
            </control>
          </mc:Choice>
        </mc:AlternateContent>
        <mc:AlternateContent xmlns:mc="http://schemas.openxmlformats.org/markup-compatibility/2006">
          <mc:Choice Requires="x14">
            <control shapeId="2116" r:id="rId12" name="Check Box 68">
              <controlPr defaultSize="0" autoFill="0" autoLine="0" autoPict="0">
                <anchor moveWithCells="1">
                  <from>
                    <xdr:col>11</xdr:col>
                    <xdr:colOff>47625</xdr:colOff>
                    <xdr:row>36</xdr:row>
                    <xdr:rowOff>28575</xdr:rowOff>
                  </from>
                  <to>
                    <xdr:col>11</xdr:col>
                    <xdr:colOff>542925</xdr:colOff>
                    <xdr:row>36</xdr:row>
                    <xdr:rowOff>466725</xdr:rowOff>
                  </to>
                </anchor>
              </controlPr>
            </control>
          </mc:Choice>
        </mc:AlternateContent>
        <mc:AlternateContent xmlns:mc="http://schemas.openxmlformats.org/markup-compatibility/2006">
          <mc:Choice Requires="x14">
            <control shapeId="2117" r:id="rId13" name="Check Box 69">
              <controlPr defaultSize="0" autoFill="0" autoLine="0" autoPict="0">
                <anchor moveWithCells="1">
                  <from>
                    <xdr:col>9</xdr:col>
                    <xdr:colOff>47625</xdr:colOff>
                    <xdr:row>36</xdr:row>
                    <xdr:rowOff>19050</xdr:rowOff>
                  </from>
                  <to>
                    <xdr:col>9</xdr:col>
                    <xdr:colOff>542925</xdr:colOff>
                    <xdr:row>36</xdr:row>
                    <xdr:rowOff>457200</xdr:rowOff>
                  </to>
                </anchor>
              </controlPr>
            </control>
          </mc:Choice>
        </mc:AlternateContent>
        <mc:AlternateContent xmlns:mc="http://schemas.openxmlformats.org/markup-compatibility/2006">
          <mc:Choice Requires="x14">
            <control shapeId="2118" r:id="rId14" name="Check Box 70">
              <controlPr defaultSize="0" autoFill="0" autoLine="0" autoPict="0">
                <anchor moveWithCells="1">
                  <from>
                    <xdr:col>3</xdr:col>
                    <xdr:colOff>47625</xdr:colOff>
                    <xdr:row>38</xdr:row>
                    <xdr:rowOff>28575</xdr:rowOff>
                  </from>
                  <to>
                    <xdr:col>3</xdr:col>
                    <xdr:colOff>552450</xdr:colOff>
                    <xdr:row>38</xdr:row>
                    <xdr:rowOff>457200</xdr:rowOff>
                  </to>
                </anchor>
              </controlPr>
            </control>
          </mc:Choice>
        </mc:AlternateContent>
        <mc:AlternateContent xmlns:mc="http://schemas.openxmlformats.org/markup-compatibility/2006">
          <mc:Choice Requires="x14">
            <control shapeId="2120" r:id="rId15" name="Check Box 72">
              <controlPr defaultSize="0" autoFill="0" autoLine="0" autoPict="0">
                <anchor moveWithCells="1">
                  <from>
                    <xdr:col>7</xdr:col>
                    <xdr:colOff>47625</xdr:colOff>
                    <xdr:row>38</xdr:row>
                    <xdr:rowOff>28575</xdr:rowOff>
                  </from>
                  <to>
                    <xdr:col>7</xdr:col>
                    <xdr:colOff>542925</xdr:colOff>
                    <xdr:row>38</xdr:row>
                    <xdr:rowOff>457200</xdr:rowOff>
                  </to>
                </anchor>
              </controlPr>
            </control>
          </mc:Choice>
        </mc:AlternateContent>
        <mc:AlternateContent xmlns:mc="http://schemas.openxmlformats.org/markup-compatibility/2006">
          <mc:Choice Requires="x14">
            <control shapeId="2122" r:id="rId16" name="Check Box 74">
              <controlPr defaultSize="0" autoFill="0" autoLine="0" autoPict="0">
                <anchor moveWithCells="1">
                  <from>
                    <xdr:col>15</xdr:col>
                    <xdr:colOff>47625</xdr:colOff>
                    <xdr:row>38</xdr:row>
                    <xdr:rowOff>28575</xdr:rowOff>
                  </from>
                  <to>
                    <xdr:col>15</xdr:col>
                    <xdr:colOff>523875</xdr:colOff>
                    <xdr:row>38</xdr:row>
                    <xdr:rowOff>457200</xdr:rowOff>
                  </to>
                </anchor>
              </controlPr>
            </control>
          </mc:Choice>
        </mc:AlternateContent>
        <mc:AlternateContent xmlns:mc="http://schemas.openxmlformats.org/markup-compatibility/2006">
          <mc:Choice Requires="x14">
            <control shapeId="2124" r:id="rId17" name="Check Box 76">
              <controlPr defaultSize="0" autoFill="0" autoLine="0" autoPict="0">
                <anchor moveWithCells="1">
                  <from>
                    <xdr:col>3</xdr:col>
                    <xdr:colOff>57150</xdr:colOff>
                    <xdr:row>39</xdr:row>
                    <xdr:rowOff>38100</xdr:rowOff>
                  </from>
                  <to>
                    <xdr:col>4</xdr:col>
                    <xdr:colOff>0</xdr:colOff>
                    <xdr:row>39</xdr:row>
                    <xdr:rowOff>447675</xdr:rowOff>
                  </to>
                </anchor>
              </controlPr>
            </control>
          </mc:Choice>
        </mc:AlternateContent>
        <mc:AlternateContent xmlns:mc="http://schemas.openxmlformats.org/markup-compatibility/2006">
          <mc:Choice Requires="x14">
            <control shapeId="2126" r:id="rId18" name="Check Box 78">
              <controlPr defaultSize="0" autoFill="0" autoLine="0" autoPict="0">
                <anchor moveWithCells="1">
                  <from>
                    <xdr:col>11</xdr:col>
                    <xdr:colOff>47625</xdr:colOff>
                    <xdr:row>38</xdr:row>
                    <xdr:rowOff>19050</xdr:rowOff>
                  </from>
                  <to>
                    <xdr:col>12</xdr:col>
                    <xdr:colOff>0</xdr:colOff>
                    <xdr:row>38</xdr:row>
                    <xdr:rowOff>457200</xdr:rowOff>
                  </to>
                </anchor>
              </controlPr>
            </control>
          </mc:Choice>
        </mc:AlternateContent>
        <mc:AlternateContent xmlns:mc="http://schemas.openxmlformats.org/markup-compatibility/2006">
          <mc:Choice Requires="x14">
            <control shapeId="2127" r:id="rId19" name="Check Box 79">
              <controlPr defaultSize="0" autoFill="0" autoLine="0" autoPict="0">
                <anchor moveWithCells="1">
                  <from>
                    <xdr:col>13</xdr:col>
                    <xdr:colOff>38100</xdr:colOff>
                    <xdr:row>38</xdr:row>
                    <xdr:rowOff>28575</xdr:rowOff>
                  </from>
                  <to>
                    <xdr:col>13</xdr:col>
                    <xdr:colOff>552450</xdr:colOff>
                    <xdr:row>38</xdr:row>
                    <xdr:rowOff>457200</xdr:rowOff>
                  </to>
                </anchor>
              </controlPr>
            </control>
          </mc:Choice>
        </mc:AlternateContent>
        <mc:AlternateContent xmlns:mc="http://schemas.openxmlformats.org/markup-compatibility/2006">
          <mc:Choice Requires="x14">
            <control shapeId="13238" r:id="rId20" name="Check Box 5046">
              <controlPr locked="0" defaultSize="0" autoFill="0" autoLine="0" autoPict="0">
                <anchor moveWithCells="1">
                  <from>
                    <xdr:col>6</xdr:col>
                    <xdr:colOff>0</xdr:colOff>
                    <xdr:row>57</xdr:row>
                    <xdr:rowOff>0</xdr:rowOff>
                  </from>
                  <to>
                    <xdr:col>7</xdr:col>
                    <xdr:colOff>247650</xdr:colOff>
                    <xdr:row>58</xdr:row>
                    <xdr:rowOff>0</xdr:rowOff>
                  </to>
                </anchor>
              </controlPr>
            </control>
          </mc:Choice>
        </mc:AlternateContent>
        <mc:AlternateContent xmlns:mc="http://schemas.openxmlformats.org/markup-compatibility/2006">
          <mc:Choice Requires="x14">
            <control shapeId="13239" r:id="rId21" name="Check Box 5047">
              <controlPr locked="0" defaultSize="0" autoFill="0" autoLine="0" autoPict="0">
                <anchor moveWithCells="1">
                  <from>
                    <xdr:col>8</xdr:col>
                    <xdr:colOff>0</xdr:colOff>
                    <xdr:row>57</xdr:row>
                    <xdr:rowOff>0</xdr:rowOff>
                  </from>
                  <to>
                    <xdr:col>9</xdr:col>
                    <xdr:colOff>57150</xdr:colOff>
                    <xdr:row>58</xdr:row>
                    <xdr:rowOff>0</xdr:rowOff>
                  </to>
                </anchor>
              </controlPr>
            </control>
          </mc:Choice>
        </mc:AlternateContent>
        <mc:AlternateContent xmlns:mc="http://schemas.openxmlformats.org/markup-compatibility/2006">
          <mc:Choice Requires="x14">
            <control shapeId="13240" r:id="rId22" name="Check Box 5048">
              <controlPr locked="0" defaultSize="0" autoFill="0" autoLine="0" autoPict="0">
                <anchor moveWithCells="1">
                  <from>
                    <xdr:col>10</xdr:col>
                    <xdr:colOff>0</xdr:colOff>
                    <xdr:row>57</xdr:row>
                    <xdr:rowOff>0</xdr:rowOff>
                  </from>
                  <to>
                    <xdr:col>11</xdr:col>
                    <xdr:colOff>57150</xdr:colOff>
                    <xdr:row>58</xdr:row>
                    <xdr:rowOff>0</xdr:rowOff>
                  </to>
                </anchor>
              </controlPr>
            </control>
          </mc:Choice>
        </mc:AlternateContent>
        <mc:AlternateContent xmlns:mc="http://schemas.openxmlformats.org/markup-compatibility/2006">
          <mc:Choice Requires="x14">
            <control shapeId="13241" r:id="rId23" name="Check Box 5049">
              <controlPr locked="0" defaultSize="0" autoFill="0" autoLine="0" autoPict="0">
                <anchor moveWithCells="1">
                  <from>
                    <xdr:col>12</xdr:col>
                    <xdr:colOff>0</xdr:colOff>
                    <xdr:row>57</xdr:row>
                    <xdr:rowOff>19050</xdr:rowOff>
                  </from>
                  <to>
                    <xdr:col>13</xdr:col>
                    <xdr:colOff>76200</xdr:colOff>
                    <xdr:row>58</xdr:row>
                    <xdr:rowOff>0</xdr:rowOff>
                  </to>
                </anchor>
              </controlPr>
            </control>
          </mc:Choice>
        </mc:AlternateContent>
        <mc:AlternateContent xmlns:mc="http://schemas.openxmlformats.org/markup-compatibility/2006">
          <mc:Choice Requires="x14">
            <control shapeId="13242" r:id="rId24" name="Check Box 5050">
              <controlPr locked="0" defaultSize="0" autoFill="0" autoLine="0" autoPict="0">
                <anchor moveWithCells="1">
                  <from>
                    <xdr:col>5</xdr:col>
                    <xdr:colOff>571500</xdr:colOff>
                    <xdr:row>58</xdr:row>
                    <xdr:rowOff>9525</xdr:rowOff>
                  </from>
                  <to>
                    <xdr:col>7</xdr:col>
                    <xdr:colOff>247650</xdr:colOff>
                    <xdr:row>59</xdr:row>
                    <xdr:rowOff>9525</xdr:rowOff>
                  </to>
                </anchor>
              </controlPr>
            </control>
          </mc:Choice>
        </mc:AlternateContent>
        <mc:AlternateContent xmlns:mc="http://schemas.openxmlformats.org/markup-compatibility/2006">
          <mc:Choice Requires="x14">
            <control shapeId="13243" r:id="rId25" name="Check Box 5051">
              <controlPr locked="0" defaultSize="0" autoFill="0" autoLine="0" autoPict="0">
                <anchor moveWithCells="1">
                  <from>
                    <xdr:col>8</xdr:col>
                    <xdr:colOff>0</xdr:colOff>
                    <xdr:row>58</xdr:row>
                    <xdr:rowOff>0</xdr:rowOff>
                  </from>
                  <to>
                    <xdr:col>9</xdr:col>
                    <xdr:colOff>57150</xdr:colOff>
                    <xdr:row>59</xdr:row>
                    <xdr:rowOff>0</xdr:rowOff>
                  </to>
                </anchor>
              </controlPr>
            </control>
          </mc:Choice>
        </mc:AlternateContent>
        <mc:AlternateContent xmlns:mc="http://schemas.openxmlformats.org/markup-compatibility/2006">
          <mc:Choice Requires="x14">
            <control shapeId="13244" r:id="rId26" name="Check Box 5052">
              <controlPr locked="0" defaultSize="0" autoFill="0" autoLine="0" autoPict="0">
                <anchor moveWithCells="1">
                  <from>
                    <xdr:col>10</xdr:col>
                    <xdr:colOff>0</xdr:colOff>
                    <xdr:row>58</xdr:row>
                    <xdr:rowOff>0</xdr:rowOff>
                  </from>
                  <to>
                    <xdr:col>11</xdr:col>
                    <xdr:colOff>57150</xdr:colOff>
                    <xdr:row>59</xdr:row>
                    <xdr:rowOff>0</xdr:rowOff>
                  </to>
                </anchor>
              </controlPr>
            </control>
          </mc:Choice>
        </mc:AlternateContent>
        <mc:AlternateContent xmlns:mc="http://schemas.openxmlformats.org/markup-compatibility/2006">
          <mc:Choice Requires="x14">
            <control shapeId="13245" r:id="rId27" name="Check Box 5053">
              <controlPr locked="0" defaultSize="0" autoFill="0" autoLine="0" autoPict="0">
                <anchor moveWithCells="1">
                  <from>
                    <xdr:col>12</xdr:col>
                    <xdr:colOff>0</xdr:colOff>
                    <xdr:row>58</xdr:row>
                    <xdr:rowOff>0</xdr:rowOff>
                  </from>
                  <to>
                    <xdr:col>13</xdr:col>
                    <xdr:colOff>228600</xdr:colOff>
                    <xdr:row>59</xdr:row>
                    <xdr:rowOff>0</xdr:rowOff>
                  </to>
                </anchor>
              </controlPr>
            </control>
          </mc:Choice>
        </mc:AlternateContent>
        <mc:AlternateContent xmlns:mc="http://schemas.openxmlformats.org/markup-compatibility/2006">
          <mc:Choice Requires="x14">
            <control shapeId="13287" r:id="rId28" name="Check Box 5095">
              <controlPr defaultSize="0" autoFill="0" autoLine="0" autoPict="0">
                <anchor moveWithCells="1">
                  <from>
                    <xdr:col>7</xdr:col>
                    <xdr:colOff>66675</xdr:colOff>
                    <xdr:row>37</xdr:row>
                    <xdr:rowOff>28575</xdr:rowOff>
                  </from>
                  <to>
                    <xdr:col>7</xdr:col>
                    <xdr:colOff>561975</xdr:colOff>
                    <xdr:row>37</xdr:row>
                    <xdr:rowOff>457200</xdr:rowOff>
                  </to>
                </anchor>
              </controlPr>
            </control>
          </mc:Choice>
        </mc:AlternateContent>
        <mc:AlternateContent xmlns:mc="http://schemas.openxmlformats.org/markup-compatibility/2006">
          <mc:Choice Requires="x14">
            <control shapeId="13289" r:id="rId29" name="Check Box 5097">
              <controlPr defaultSize="0" autoFill="0" autoLine="0" autoPict="0">
                <anchor moveWithCells="1">
                  <from>
                    <xdr:col>3</xdr:col>
                    <xdr:colOff>47625</xdr:colOff>
                    <xdr:row>37</xdr:row>
                    <xdr:rowOff>28575</xdr:rowOff>
                  </from>
                  <to>
                    <xdr:col>3</xdr:col>
                    <xdr:colOff>523875</xdr:colOff>
                    <xdr:row>37</xdr:row>
                    <xdr:rowOff>457200</xdr:rowOff>
                  </to>
                </anchor>
              </controlPr>
            </control>
          </mc:Choice>
        </mc:AlternateContent>
        <mc:AlternateContent xmlns:mc="http://schemas.openxmlformats.org/markup-compatibility/2006">
          <mc:Choice Requires="x14">
            <control shapeId="13290" r:id="rId30" name="Check Box 5098">
              <controlPr defaultSize="0" autoFill="0" autoLine="0" autoPict="0">
                <anchor moveWithCells="1">
                  <from>
                    <xdr:col>9</xdr:col>
                    <xdr:colOff>57150</xdr:colOff>
                    <xdr:row>37</xdr:row>
                    <xdr:rowOff>19050</xdr:rowOff>
                  </from>
                  <to>
                    <xdr:col>9</xdr:col>
                    <xdr:colOff>581025</xdr:colOff>
                    <xdr:row>37</xdr:row>
                    <xdr:rowOff>457200</xdr:rowOff>
                  </to>
                </anchor>
              </controlPr>
            </control>
          </mc:Choice>
        </mc:AlternateContent>
        <mc:AlternateContent xmlns:mc="http://schemas.openxmlformats.org/markup-compatibility/2006">
          <mc:Choice Requires="x14">
            <control shapeId="13292" r:id="rId31" name="Check Box 5100">
              <controlPr defaultSize="0" autoFill="0" autoLine="0" autoPict="0">
                <anchor moveWithCells="1">
                  <from>
                    <xdr:col>5</xdr:col>
                    <xdr:colOff>47625</xdr:colOff>
                    <xdr:row>38</xdr:row>
                    <xdr:rowOff>19050</xdr:rowOff>
                  </from>
                  <to>
                    <xdr:col>5</xdr:col>
                    <xdr:colOff>542925</xdr:colOff>
                    <xdr:row>38</xdr:row>
                    <xdr:rowOff>466725</xdr:rowOff>
                  </to>
                </anchor>
              </controlPr>
            </control>
          </mc:Choice>
        </mc:AlternateContent>
        <mc:AlternateContent xmlns:mc="http://schemas.openxmlformats.org/markup-compatibility/2006">
          <mc:Choice Requires="x14">
            <control shapeId="13293" r:id="rId32" name="Check Box 5101">
              <controlPr defaultSize="0" autoFill="0" autoLine="0" autoPict="0">
                <anchor moveWithCells="1">
                  <from>
                    <xdr:col>9</xdr:col>
                    <xdr:colOff>47625</xdr:colOff>
                    <xdr:row>38</xdr:row>
                    <xdr:rowOff>28575</xdr:rowOff>
                  </from>
                  <to>
                    <xdr:col>9</xdr:col>
                    <xdr:colOff>571500</xdr:colOff>
                    <xdr:row>38</xdr:row>
                    <xdr:rowOff>457200</xdr:rowOff>
                  </to>
                </anchor>
              </controlPr>
            </control>
          </mc:Choice>
        </mc:AlternateContent>
        <mc:AlternateContent xmlns:mc="http://schemas.openxmlformats.org/markup-compatibility/2006">
          <mc:Choice Requires="x14">
            <control shapeId="13309" r:id="rId33" name="Check Box 5117">
              <controlPr defaultSize="0" autoFill="0" autoLine="0" autoPict="0">
                <anchor moveWithCells="1">
                  <from>
                    <xdr:col>5</xdr:col>
                    <xdr:colOff>47625</xdr:colOff>
                    <xdr:row>37</xdr:row>
                    <xdr:rowOff>19050</xdr:rowOff>
                  </from>
                  <to>
                    <xdr:col>5</xdr:col>
                    <xdr:colOff>542925</xdr:colOff>
                    <xdr:row>37</xdr:row>
                    <xdr:rowOff>466725</xdr:rowOff>
                  </to>
                </anchor>
              </controlPr>
            </control>
          </mc:Choice>
        </mc:AlternateContent>
        <mc:AlternateContent xmlns:mc="http://schemas.openxmlformats.org/markup-compatibility/2006">
          <mc:Choice Requires="x14">
            <control shapeId="13310" r:id="rId34" name="Check Box 5118">
              <controlPr defaultSize="0" autoFill="0" autoLine="0" autoPict="0">
                <anchor moveWithCells="1">
                  <from>
                    <xdr:col>15</xdr:col>
                    <xdr:colOff>47625</xdr:colOff>
                    <xdr:row>36</xdr:row>
                    <xdr:rowOff>19050</xdr:rowOff>
                  </from>
                  <to>
                    <xdr:col>15</xdr:col>
                    <xdr:colOff>561975</xdr:colOff>
                    <xdr:row>36</xdr:row>
                    <xdr:rowOff>466725</xdr:rowOff>
                  </to>
                </anchor>
              </controlPr>
            </control>
          </mc:Choice>
        </mc:AlternateContent>
        <mc:AlternateContent xmlns:mc="http://schemas.openxmlformats.org/markup-compatibility/2006">
          <mc:Choice Requires="x14">
            <control shapeId="13311" r:id="rId35" name="Check Box 5119">
              <controlPr defaultSize="0" autoFill="0" autoLine="0" autoPict="0">
                <anchor moveWithCells="1">
                  <from>
                    <xdr:col>13</xdr:col>
                    <xdr:colOff>47625</xdr:colOff>
                    <xdr:row>36</xdr:row>
                    <xdr:rowOff>28575</xdr:rowOff>
                  </from>
                  <to>
                    <xdr:col>13</xdr:col>
                    <xdr:colOff>552450</xdr:colOff>
                    <xdr:row>36</xdr:row>
                    <xdr:rowOff>466725</xdr:rowOff>
                  </to>
                </anchor>
              </controlPr>
            </control>
          </mc:Choice>
        </mc:AlternateContent>
        <mc:AlternateContent xmlns:mc="http://schemas.openxmlformats.org/markup-compatibility/2006">
          <mc:Choice Requires="x14">
            <control shapeId="22547" r:id="rId36" name="Check Box 5139">
              <controlPr defaultSize="0" autoFill="0" autoLine="0" autoPict="0">
                <anchor moveWithCells="1">
                  <from>
                    <xdr:col>13</xdr:col>
                    <xdr:colOff>47625</xdr:colOff>
                    <xdr:row>39</xdr:row>
                    <xdr:rowOff>38100</xdr:rowOff>
                  </from>
                  <to>
                    <xdr:col>14</xdr:col>
                    <xdr:colOff>9525</xdr:colOff>
                    <xdr:row>39</xdr:row>
                    <xdr:rowOff>457200</xdr:rowOff>
                  </to>
                </anchor>
              </controlPr>
            </control>
          </mc:Choice>
        </mc:AlternateContent>
        <mc:AlternateContent xmlns:mc="http://schemas.openxmlformats.org/markup-compatibility/2006">
          <mc:Choice Requires="x14">
            <control shapeId="22548" r:id="rId37" name="Check Box 5140">
              <controlPr defaultSize="0" autoFill="0" autoLine="0" autoPict="0">
                <anchor moveWithCells="1">
                  <from>
                    <xdr:col>11</xdr:col>
                    <xdr:colOff>47625</xdr:colOff>
                    <xdr:row>39</xdr:row>
                    <xdr:rowOff>28575</xdr:rowOff>
                  </from>
                  <to>
                    <xdr:col>12</xdr:col>
                    <xdr:colOff>0</xdr:colOff>
                    <xdr:row>39</xdr:row>
                    <xdr:rowOff>447675</xdr:rowOff>
                  </to>
                </anchor>
              </controlPr>
            </control>
          </mc:Choice>
        </mc:AlternateContent>
        <mc:AlternateContent xmlns:mc="http://schemas.openxmlformats.org/markup-compatibility/2006">
          <mc:Choice Requires="x14">
            <control shapeId="22549" r:id="rId38" name="Check Box 5141">
              <controlPr defaultSize="0" autoFill="0" autoLine="0" autoPict="0">
                <anchor moveWithCells="1">
                  <from>
                    <xdr:col>9</xdr:col>
                    <xdr:colOff>57150</xdr:colOff>
                    <xdr:row>39</xdr:row>
                    <xdr:rowOff>28575</xdr:rowOff>
                  </from>
                  <to>
                    <xdr:col>9</xdr:col>
                    <xdr:colOff>581025</xdr:colOff>
                    <xdr:row>39</xdr:row>
                    <xdr:rowOff>457200</xdr:rowOff>
                  </to>
                </anchor>
              </controlPr>
            </control>
          </mc:Choice>
        </mc:AlternateContent>
        <mc:AlternateContent xmlns:mc="http://schemas.openxmlformats.org/markup-compatibility/2006">
          <mc:Choice Requires="x14">
            <control shapeId="22550" r:id="rId39" name="Check Box 5142">
              <controlPr defaultSize="0" autoFill="0" autoLine="0" autoPict="0">
                <anchor moveWithCells="1">
                  <from>
                    <xdr:col>7</xdr:col>
                    <xdr:colOff>57150</xdr:colOff>
                    <xdr:row>39</xdr:row>
                    <xdr:rowOff>38100</xdr:rowOff>
                  </from>
                  <to>
                    <xdr:col>7</xdr:col>
                    <xdr:colOff>552450</xdr:colOff>
                    <xdr:row>39</xdr:row>
                    <xdr:rowOff>457200</xdr:rowOff>
                  </to>
                </anchor>
              </controlPr>
            </control>
          </mc:Choice>
        </mc:AlternateContent>
        <mc:AlternateContent xmlns:mc="http://schemas.openxmlformats.org/markup-compatibility/2006">
          <mc:Choice Requires="x14">
            <control shapeId="22551" r:id="rId40" name="Check Box 5143">
              <controlPr defaultSize="0" autoFill="0" autoLine="0" autoPict="0">
                <anchor moveWithCells="1">
                  <from>
                    <xdr:col>5</xdr:col>
                    <xdr:colOff>57150</xdr:colOff>
                    <xdr:row>39</xdr:row>
                    <xdr:rowOff>38100</xdr:rowOff>
                  </from>
                  <to>
                    <xdr:col>5</xdr:col>
                    <xdr:colOff>542925</xdr:colOff>
                    <xdr:row>39</xdr:row>
                    <xdr:rowOff>447675</xdr:rowOff>
                  </to>
                </anchor>
              </controlPr>
            </control>
          </mc:Choice>
        </mc:AlternateContent>
        <mc:AlternateContent xmlns:mc="http://schemas.openxmlformats.org/markup-compatibility/2006">
          <mc:Choice Requires="x14">
            <control shapeId="22552" r:id="rId41" name="Check Box 5144">
              <controlPr defaultSize="0" autoFill="0" autoLine="0" autoPict="0">
                <anchor moveWithCells="1">
                  <from>
                    <xdr:col>15</xdr:col>
                    <xdr:colOff>66675</xdr:colOff>
                    <xdr:row>41</xdr:row>
                    <xdr:rowOff>28575</xdr:rowOff>
                  </from>
                  <to>
                    <xdr:col>15</xdr:col>
                    <xdr:colOff>514350</xdr:colOff>
                    <xdr:row>41</xdr:row>
                    <xdr:rowOff>457200</xdr:rowOff>
                  </to>
                </anchor>
              </controlPr>
            </control>
          </mc:Choice>
        </mc:AlternateContent>
        <mc:AlternateContent xmlns:mc="http://schemas.openxmlformats.org/markup-compatibility/2006">
          <mc:Choice Requires="x14">
            <control shapeId="22553" r:id="rId42" name="Check Box 5145">
              <controlPr defaultSize="0" autoFill="0" autoLine="0" autoPict="0">
                <anchor moveWithCells="1">
                  <from>
                    <xdr:col>13</xdr:col>
                    <xdr:colOff>47625</xdr:colOff>
                    <xdr:row>41</xdr:row>
                    <xdr:rowOff>28575</xdr:rowOff>
                  </from>
                  <to>
                    <xdr:col>13</xdr:col>
                    <xdr:colOff>533400</xdr:colOff>
                    <xdr:row>41</xdr:row>
                    <xdr:rowOff>457200</xdr:rowOff>
                  </to>
                </anchor>
              </controlPr>
            </control>
          </mc:Choice>
        </mc:AlternateContent>
        <mc:AlternateContent xmlns:mc="http://schemas.openxmlformats.org/markup-compatibility/2006">
          <mc:Choice Requires="x14">
            <control shapeId="22554" r:id="rId43" name="Check Box 5146">
              <controlPr defaultSize="0" autoFill="0" autoLine="0" autoPict="0">
                <anchor moveWithCells="1">
                  <from>
                    <xdr:col>11</xdr:col>
                    <xdr:colOff>57150</xdr:colOff>
                    <xdr:row>41</xdr:row>
                    <xdr:rowOff>28575</xdr:rowOff>
                  </from>
                  <to>
                    <xdr:col>11</xdr:col>
                    <xdr:colOff>552450</xdr:colOff>
                    <xdr:row>41</xdr:row>
                    <xdr:rowOff>457200</xdr:rowOff>
                  </to>
                </anchor>
              </controlPr>
            </control>
          </mc:Choice>
        </mc:AlternateContent>
        <mc:AlternateContent xmlns:mc="http://schemas.openxmlformats.org/markup-compatibility/2006">
          <mc:Choice Requires="x14">
            <control shapeId="22555" r:id="rId44" name="Check Box 5147">
              <controlPr defaultSize="0" autoFill="0" autoLine="0" autoPict="0">
                <anchor moveWithCells="1">
                  <from>
                    <xdr:col>9</xdr:col>
                    <xdr:colOff>57150</xdr:colOff>
                    <xdr:row>41</xdr:row>
                    <xdr:rowOff>38100</xdr:rowOff>
                  </from>
                  <to>
                    <xdr:col>10</xdr:col>
                    <xdr:colOff>9525</xdr:colOff>
                    <xdr:row>41</xdr:row>
                    <xdr:rowOff>457200</xdr:rowOff>
                  </to>
                </anchor>
              </controlPr>
            </control>
          </mc:Choice>
        </mc:AlternateContent>
        <mc:AlternateContent xmlns:mc="http://schemas.openxmlformats.org/markup-compatibility/2006">
          <mc:Choice Requires="x14">
            <control shapeId="22556" r:id="rId45" name="Check Box 5148">
              <controlPr defaultSize="0" autoFill="0" autoLine="0" autoPict="0">
                <anchor moveWithCells="1">
                  <from>
                    <xdr:col>7</xdr:col>
                    <xdr:colOff>57150</xdr:colOff>
                    <xdr:row>41</xdr:row>
                    <xdr:rowOff>28575</xdr:rowOff>
                  </from>
                  <to>
                    <xdr:col>7</xdr:col>
                    <xdr:colOff>552450</xdr:colOff>
                    <xdr:row>41</xdr:row>
                    <xdr:rowOff>457200</xdr:rowOff>
                  </to>
                </anchor>
              </controlPr>
            </control>
          </mc:Choice>
        </mc:AlternateContent>
        <mc:AlternateContent xmlns:mc="http://schemas.openxmlformats.org/markup-compatibility/2006">
          <mc:Choice Requires="x14">
            <control shapeId="22557" r:id="rId46" name="Check Box 5149">
              <controlPr defaultSize="0" autoFill="0" autoLine="0" autoPict="0">
                <anchor moveWithCells="1">
                  <from>
                    <xdr:col>5</xdr:col>
                    <xdr:colOff>57150</xdr:colOff>
                    <xdr:row>41</xdr:row>
                    <xdr:rowOff>28575</xdr:rowOff>
                  </from>
                  <to>
                    <xdr:col>5</xdr:col>
                    <xdr:colOff>581025</xdr:colOff>
                    <xdr:row>41</xdr:row>
                    <xdr:rowOff>457200</xdr:rowOff>
                  </to>
                </anchor>
              </controlPr>
            </control>
          </mc:Choice>
        </mc:AlternateContent>
        <mc:AlternateContent xmlns:mc="http://schemas.openxmlformats.org/markup-compatibility/2006">
          <mc:Choice Requires="x14">
            <control shapeId="22558" r:id="rId47" name="Check Box 5150">
              <controlPr defaultSize="0" autoFill="0" autoLine="0" autoPict="0">
                <anchor moveWithCells="1">
                  <from>
                    <xdr:col>3</xdr:col>
                    <xdr:colOff>57150</xdr:colOff>
                    <xdr:row>41</xdr:row>
                    <xdr:rowOff>28575</xdr:rowOff>
                  </from>
                  <to>
                    <xdr:col>4</xdr:col>
                    <xdr:colOff>28575</xdr:colOff>
                    <xdr:row>41</xdr:row>
                    <xdr:rowOff>457200</xdr:rowOff>
                  </to>
                </anchor>
              </controlPr>
            </control>
          </mc:Choice>
        </mc:AlternateContent>
        <mc:AlternateContent xmlns:mc="http://schemas.openxmlformats.org/markup-compatibility/2006">
          <mc:Choice Requires="x14">
            <control shapeId="22560" r:id="rId48" name="Check Box 5152">
              <controlPr defaultSize="0" autoFill="0" autoLine="0" autoPict="0">
                <anchor moveWithCells="1">
                  <from>
                    <xdr:col>15</xdr:col>
                    <xdr:colOff>57150</xdr:colOff>
                    <xdr:row>40</xdr:row>
                    <xdr:rowOff>19050</xdr:rowOff>
                  </from>
                  <to>
                    <xdr:col>15</xdr:col>
                    <xdr:colOff>533400</xdr:colOff>
                    <xdr:row>40</xdr:row>
                    <xdr:rowOff>466725</xdr:rowOff>
                  </to>
                </anchor>
              </controlPr>
            </control>
          </mc:Choice>
        </mc:AlternateContent>
        <mc:AlternateContent xmlns:mc="http://schemas.openxmlformats.org/markup-compatibility/2006">
          <mc:Choice Requires="x14">
            <control shapeId="22561" r:id="rId49" name="Check Box 5153">
              <controlPr defaultSize="0" autoFill="0" autoLine="0" autoPict="0">
                <anchor moveWithCells="1">
                  <from>
                    <xdr:col>13</xdr:col>
                    <xdr:colOff>66675</xdr:colOff>
                    <xdr:row>40</xdr:row>
                    <xdr:rowOff>38100</xdr:rowOff>
                  </from>
                  <to>
                    <xdr:col>13</xdr:col>
                    <xdr:colOff>552450</xdr:colOff>
                    <xdr:row>40</xdr:row>
                    <xdr:rowOff>457200</xdr:rowOff>
                  </to>
                </anchor>
              </controlPr>
            </control>
          </mc:Choice>
        </mc:AlternateContent>
        <mc:AlternateContent xmlns:mc="http://schemas.openxmlformats.org/markup-compatibility/2006">
          <mc:Choice Requires="x14">
            <control shapeId="22562" r:id="rId50" name="Check Box 5154">
              <controlPr defaultSize="0" autoFill="0" autoLine="0" autoPict="0">
                <anchor moveWithCells="1">
                  <from>
                    <xdr:col>11</xdr:col>
                    <xdr:colOff>57150</xdr:colOff>
                    <xdr:row>40</xdr:row>
                    <xdr:rowOff>38100</xdr:rowOff>
                  </from>
                  <to>
                    <xdr:col>12</xdr:col>
                    <xdr:colOff>0</xdr:colOff>
                    <xdr:row>40</xdr:row>
                    <xdr:rowOff>447675</xdr:rowOff>
                  </to>
                </anchor>
              </controlPr>
            </control>
          </mc:Choice>
        </mc:AlternateContent>
        <mc:AlternateContent xmlns:mc="http://schemas.openxmlformats.org/markup-compatibility/2006">
          <mc:Choice Requires="x14">
            <control shapeId="22563" r:id="rId51" name="Check Box 5155">
              <controlPr defaultSize="0" autoFill="0" autoLine="0" autoPict="0">
                <anchor moveWithCells="1">
                  <from>
                    <xdr:col>9</xdr:col>
                    <xdr:colOff>57150</xdr:colOff>
                    <xdr:row>40</xdr:row>
                    <xdr:rowOff>38100</xdr:rowOff>
                  </from>
                  <to>
                    <xdr:col>9</xdr:col>
                    <xdr:colOff>571500</xdr:colOff>
                    <xdr:row>40</xdr:row>
                    <xdr:rowOff>457200</xdr:rowOff>
                  </to>
                </anchor>
              </controlPr>
            </control>
          </mc:Choice>
        </mc:AlternateContent>
        <mc:AlternateContent xmlns:mc="http://schemas.openxmlformats.org/markup-compatibility/2006">
          <mc:Choice Requires="x14">
            <control shapeId="22565" r:id="rId52" name="Check Box 5157">
              <controlPr defaultSize="0" autoFill="0" autoLine="0" autoPict="0">
                <anchor moveWithCells="1">
                  <from>
                    <xdr:col>7</xdr:col>
                    <xdr:colOff>57150</xdr:colOff>
                    <xdr:row>40</xdr:row>
                    <xdr:rowOff>28575</xdr:rowOff>
                  </from>
                  <to>
                    <xdr:col>7</xdr:col>
                    <xdr:colOff>552450</xdr:colOff>
                    <xdr:row>40</xdr:row>
                    <xdr:rowOff>447675</xdr:rowOff>
                  </to>
                </anchor>
              </controlPr>
            </control>
          </mc:Choice>
        </mc:AlternateContent>
        <mc:AlternateContent xmlns:mc="http://schemas.openxmlformats.org/markup-compatibility/2006">
          <mc:Choice Requires="x14">
            <control shapeId="22566" r:id="rId53" name="Check Box 5158">
              <controlPr defaultSize="0" autoFill="0" autoLine="0" autoPict="0">
                <anchor moveWithCells="1">
                  <from>
                    <xdr:col>5</xdr:col>
                    <xdr:colOff>57150</xdr:colOff>
                    <xdr:row>40</xdr:row>
                    <xdr:rowOff>28575</xdr:rowOff>
                  </from>
                  <to>
                    <xdr:col>6</xdr:col>
                    <xdr:colOff>9525</xdr:colOff>
                    <xdr:row>40</xdr:row>
                    <xdr:rowOff>457200</xdr:rowOff>
                  </to>
                </anchor>
              </controlPr>
            </control>
          </mc:Choice>
        </mc:AlternateContent>
        <mc:AlternateContent xmlns:mc="http://schemas.openxmlformats.org/markup-compatibility/2006">
          <mc:Choice Requires="x14">
            <control shapeId="22567" r:id="rId54" name="Check Box 5159">
              <controlPr defaultSize="0" autoFill="0" autoLine="0" autoPict="0">
                <anchor moveWithCells="1">
                  <from>
                    <xdr:col>3</xdr:col>
                    <xdr:colOff>57150</xdr:colOff>
                    <xdr:row>40</xdr:row>
                    <xdr:rowOff>28575</xdr:rowOff>
                  </from>
                  <to>
                    <xdr:col>3</xdr:col>
                    <xdr:colOff>542925</xdr:colOff>
                    <xdr:row>40</xdr:row>
                    <xdr:rowOff>457200</xdr:rowOff>
                  </to>
                </anchor>
              </controlPr>
            </control>
          </mc:Choice>
        </mc:AlternateContent>
        <mc:AlternateContent xmlns:mc="http://schemas.openxmlformats.org/markup-compatibility/2006">
          <mc:Choice Requires="x14">
            <control shapeId="22568" r:id="rId55" name="Check Box 5160">
              <controlPr defaultSize="0" autoFill="0" autoLine="0" autoPict="0">
                <anchor moveWithCells="1">
                  <from>
                    <xdr:col>15</xdr:col>
                    <xdr:colOff>47625</xdr:colOff>
                    <xdr:row>39</xdr:row>
                    <xdr:rowOff>38100</xdr:rowOff>
                  </from>
                  <to>
                    <xdr:col>16</xdr:col>
                    <xdr:colOff>9525</xdr:colOff>
                    <xdr:row>39</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showGridLines="0" topLeftCell="A3" zoomScaleNormal="100" zoomScaleSheetLayoutView="100" workbookViewId="0">
      <selection activeCell="L19" sqref="L19"/>
    </sheetView>
  </sheetViews>
  <sheetFormatPr defaultRowHeight="13.5"/>
  <cols>
    <col min="1" max="1" width="6.125" style="21" customWidth="1"/>
    <col min="2" max="2" width="13" style="21" customWidth="1"/>
    <col min="3" max="3" width="9.625" style="21" customWidth="1"/>
    <col min="4" max="4" width="9.75" style="21" customWidth="1"/>
    <col min="5" max="5" width="9.625" style="21" customWidth="1"/>
    <col min="6" max="6" width="8.875" style="21" customWidth="1"/>
    <col min="7" max="7" width="9" style="21" customWidth="1"/>
    <col min="8" max="8" width="13.125" style="21" customWidth="1"/>
    <col min="9" max="9" width="4.875" style="21" customWidth="1"/>
    <col min="10" max="16384" width="9" style="21"/>
  </cols>
  <sheetData>
    <row r="1" spans="1:11">
      <c r="A1" s="403">
        <f>基本情報!I3</f>
        <v>0</v>
      </c>
    </row>
    <row r="2" spans="1:11" ht="18.75" customHeight="1">
      <c r="A2" s="22"/>
      <c r="F2" s="826" t="str">
        <f>IF(入力!E3&lt;&gt;"",入力!E3,"")</f>
        <v/>
      </c>
      <c r="G2" s="826"/>
      <c r="H2" s="826"/>
      <c r="I2" s="826"/>
    </row>
    <row r="4" spans="1:11" ht="22.5" customHeight="1">
      <c r="A4" s="827" t="s">
        <v>439</v>
      </c>
      <c r="B4" s="827"/>
      <c r="C4" s="827"/>
      <c r="D4" s="827"/>
      <c r="E4" s="827"/>
      <c r="F4" s="827"/>
      <c r="G4" s="827"/>
      <c r="H4" s="827"/>
      <c r="I4" s="827"/>
      <c r="J4" s="23"/>
    </row>
    <row r="5" spans="1:11" ht="19.5" customHeight="1">
      <c r="B5" s="152"/>
      <c r="C5" s="152"/>
      <c r="D5" s="152" t="s">
        <v>438</v>
      </c>
      <c r="E5" s="152"/>
      <c r="F5" s="152"/>
      <c r="G5" s="152"/>
      <c r="H5" s="152"/>
      <c r="I5" s="152"/>
    </row>
    <row r="6" spans="1:11">
      <c r="A6" s="22"/>
    </row>
    <row r="7" spans="1:11">
      <c r="A7" s="22"/>
    </row>
    <row r="8" spans="1:11" ht="38.25" customHeight="1">
      <c r="A8" s="25"/>
      <c r="C8" s="828" t="s">
        <v>786</v>
      </c>
      <c r="D8" s="825"/>
      <c r="E8" s="829" t="str">
        <f>IF(入力!E14="",
     CONCATENATE(入力!E26,入力!G26,入力!J26,入力!R26,入力!N26),
     CONCATENATE(入力!E14,入力!G14,入力!J14,入力!R27,入力!N14)
     )</f>
        <v xml:space="preserve"> </v>
      </c>
      <c r="F8" s="830"/>
      <c r="G8" s="830"/>
      <c r="H8" s="830"/>
      <c r="I8" s="830"/>
    </row>
    <row r="9" spans="1:11" ht="25.5" customHeight="1">
      <c r="A9" s="22"/>
      <c r="C9" s="825" t="s">
        <v>0</v>
      </c>
      <c r="D9" s="825"/>
      <c r="E9" s="831" t="str">
        <f ca="1">基本情報!C6</f>
        <v/>
      </c>
      <c r="F9" s="831"/>
      <c r="G9" s="831"/>
      <c r="H9" s="831"/>
      <c r="I9" s="26"/>
    </row>
    <row r="10" spans="1:11" ht="18.75" customHeight="1">
      <c r="A10" s="22"/>
      <c r="C10" s="825" t="s">
        <v>43</v>
      </c>
      <c r="D10" s="825"/>
      <c r="E10" s="490" t="str">
        <f>受付票!C21</f>
        <v>　　</v>
      </c>
      <c r="F10" s="490"/>
      <c r="G10" s="481"/>
      <c r="H10" s="481"/>
      <c r="I10" s="26"/>
    </row>
    <row r="11" spans="1:11" ht="33" customHeight="1">
      <c r="A11" s="22"/>
      <c r="C11" s="817" t="str">
        <f>IF(K11=TRUE,"代理人","")</f>
        <v/>
      </c>
      <c r="D11" s="817"/>
      <c r="E11" s="824" t="str">
        <f>IF(K11=TRUE,入力!AF148,"")</f>
        <v/>
      </c>
      <c r="F11" s="824"/>
      <c r="G11" s="824"/>
      <c r="H11" s="824"/>
      <c r="I11" s="26"/>
      <c r="K11" s="482" t="b">
        <v>0</v>
      </c>
    </row>
    <row r="12" spans="1:11" ht="18.75" customHeight="1">
      <c r="A12" s="22"/>
      <c r="C12" s="24"/>
      <c r="D12" s="24"/>
      <c r="E12" s="490" t="str">
        <f>IF(K11=TRUE,基本情報!H6,"")</f>
        <v/>
      </c>
      <c r="F12" s="491"/>
      <c r="G12" s="493"/>
      <c r="H12" s="488"/>
      <c r="I12" s="26"/>
    </row>
    <row r="13" spans="1:11" ht="18.75" customHeight="1">
      <c r="A13" s="22"/>
      <c r="C13" s="321"/>
      <c r="D13" s="321"/>
      <c r="E13" s="490" t="str">
        <f>IF(K11=TRUE,基本情報!C11&amp;"　"&amp;基本情報!G11,"")</f>
        <v/>
      </c>
      <c r="F13" s="322"/>
      <c r="G13" s="321"/>
      <c r="H13" s="322"/>
      <c r="I13" s="321"/>
      <c r="J13" s="492" t="s">
        <v>967</v>
      </c>
    </row>
    <row r="14" spans="1:11" ht="18.75" customHeight="1">
      <c r="A14" s="22"/>
      <c r="C14" s="321"/>
      <c r="D14" s="321"/>
      <c r="E14" s="322"/>
      <c r="F14" s="322"/>
      <c r="G14" s="321"/>
      <c r="H14" s="322"/>
      <c r="I14" s="321"/>
      <c r="J14" s="321"/>
    </row>
    <row r="15" spans="1:11" ht="30" customHeight="1">
      <c r="B15" s="818" t="s">
        <v>912</v>
      </c>
      <c r="C15" s="818"/>
      <c r="D15" s="818"/>
      <c r="E15" s="818"/>
      <c r="F15" s="818"/>
      <c r="G15" s="818"/>
      <c r="H15" s="818"/>
      <c r="I15" s="818"/>
    </row>
    <row r="16" spans="1:11" ht="12.75" customHeight="1">
      <c r="A16" s="22"/>
    </row>
    <row r="17" spans="1:9" ht="15.75" customHeight="1">
      <c r="A17" s="25"/>
    </row>
    <row r="18" spans="1:9" ht="54" customHeight="1">
      <c r="B18" s="823" t="s">
        <v>833</v>
      </c>
      <c r="C18" s="823"/>
      <c r="D18" s="823"/>
      <c r="E18" s="823"/>
      <c r="F18" s="823"/>
      <c r="G18" s="823"/>
      <c r="H18" s="823"/>
      <c r="I18" s="426"/>
    </row>
    <row r="19" spans="1:9" ht="27" customHeight="1">
      <c r="A19" s="22"/>
    </row>
    <row r="20" spans="1:9" ht="22.5" customHeight="1">
      <c r="A20" s="821" t="s">
        <v>329</v>
      </c>
      <c r="B20" s="821"/>
      <c r="C20" s="821"/>
      <c r="D20" s="821"/>
      <c r="E20" s="821"/>
      <c r="F20" s="821"/>
      <c r="G20" s="821"/>
      <c r="H20" s="821"/>
      <c r="I20" s="821"/>
    </row>
    <row r="21" spans="1:9" ht="14.25" customHeight="1">
      <c r="A21" s="42"/>
      <c r="B21" s="42"/>
      <c r="C21" s="42"/>
      <c r="D21" s="42"/>
      <c r="E21" s="42"/>
      <c r="F21" s="42"/>
      <c r="G21" s="42"/>
      <c r="H21" s="42"/>
      <c r="I21" s="42"/>
    </row>
    <row r="22" spans="1:9" ht="22.5" customHeight="1">
      <c r="B22" s="822" t="s">
        <v>835</v>
      </c>
      <c r="C22" s="822"/>
      <c r="D22" s="822"/>
      <c r="E22" s="822"/>
      <c r="F22" s="822"/>
      <c r="G22" s="822"/>
      <c r="H22" s="822"/>
      <c r="I22" s="822"/>
    </row>
    <row r="23" spans="1:9" ht="22.5" customHeight="1">
      <c r="A23" s="384"/>
      <c r="B23" s="822"/>
      <c r="C23" s="822"/>
      <c r="D23" s="822"/>
      <c r="E23" s="822"/>
      <c r="F23" s="822"/>
      <c r="G23" s="822"/>
      <c r="H23" s="822"/>
      <c r="I23" s="822"/>
    </row>
    <row r="24" spans="1:9" ht="66" customHeight="1">
      <c r="A24" s="384"/>
      <c r="B24" s="822"/>
      <c r="C24" s="822"/>
      <c r="D24" s="822"/>
      <c r="E24" s="822"/>
      <c r="F24" s="822"/>
      <c r="G24" s="822"/>
      <c r="H24" s="822"/>
      <c r="I24" s="822"/>
    </row>
    <row r="25" spans="1:9" ht="13.5" customHeight="1">
      <c r="A25" s="43"/>
      <c r="B25" s="822"/>
      <c r="C25" s="822"/>
      <c r="D25" s="822"/>
      <c r="E25" s="822"/>
      <c r="F25" s="822"/>
      <c r="G25" s="822"/>
      <c r="H25" s="822"/>
      <c r="I25" s="822"/>
    </row>
    <row r="26" spans="1:9" ht="21.75" customHeight="1">
      <c r="A26" s="820" t="s">
        <v>330</v>
      </c>
      <c r="B26" s="820"/>
      <c r="C26" s="820"/>
      <c r="D26" s="820"/>
      <c r="E26" s="820"/>
      <c r="F26" s="820"/>
      <c r="G26" s="820"/>
      <c r="H26" s="820"/>
      <c r="I26" s="820"/>
    </row>
    <row r="27" spans="1:9" ht="21.75" customHeight="1">
      <c r="A27" s="99"/>
      <c r="B27" s="99"/>
      <c r="C27" s="99"/>
      <c r="D27" s="99"/>
      <c r="E27" s="99"/>
      <c r="F27" s="99"/>
      <c r="G27" s="99"/>
      <c r="H27" s="99"/>
      <c r="I27" s="99"/>
    </row>
    <row r="28" spans="1:9" ht="18" customHeight="1">
      <c r="A28" s="99"/>
      <c r="B28" s="99"/>
      <c r="C28" s="99"/>
      <c r="D28" s="99"/>
      <c r="E28" s="99"/>
      <c r="F28" s="99"/>
      <c r="G28" s="99"/>
      <c r="H28" s="99"/>
      <c r="I28" s="99"/>
    </row>
    <row r="29" spans="1:9" ht="41.25" customHeight="1">
      <c r="A29" s="819" t="s">
        <v>834</v>
      </c>
      <c r="B29" s="819"/>
      <c r="C29" s="819"/>
      <c r="D29" s="819"/>
      <c r="E29" s="819"/>
      <c r="F29" s="819"/>
      <c r="G29" s="819"/>
      <c r="H29" s="819"/>
      <c r="I29" s="819"/>
    </row>
    <row r="30" spans="1:9" ht="8.25" customHeight="1">
      <c r="A30" s="25"/>
    </row>
    <row r="31" spans="1:9">
      <c r="A31" s="25"/>
    </row>
    <row r="32" spans="1:9">
      <c r="A32" s="25"/>
    </row>
  </sheetData>
  <sheetProtection password="CC4B" sheet="1" objects="1" selectLockedCells="1" selectUnlockedCells="1"/>
  <mergeCells count="15">
    <mergeCell ref="C10:D10"/>
    <mergeCell ref="C9:D9"/>
    <mergeCell ref="F2:I2"/>
    <mergeCell ref="A4:I4"/>
    <mergeCell ref="C8:D8"/>
    <mergeCell ref="E8:I8"/>
    <mergeCell ref="E9:H9"/>
    <mergeCell ref="C11:D11"/>
    <mergeCell ref="B15:I15"/>
    <mergeCell ref="A29:I29"/>
    <mergeCell ref="A26:I26"/>
    <mergeCell ref="A20:I20"/>
    <mergeCell ref="B22:I25"/>
    <mergeCell ref="B18:H18"/>
    <mergeCell ref="E11:H11"/>
  </mergeCells>
  <phoneticPr fontId="2"/>
  <pageMargins left="0.93" right="0.35433070866141736"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print="0" autoFill="0" autoLine="0" autoPict="0">
                <anchor moveWithCells="1">
                  <from>
                    <xdr:col>9</xdr:col>
                    <xdr:colOff>323850</xdr:colOff>
                    <xdr:row>9</xdr:row>
                    <xdr:rowOff>209550</xdr:rowOff>
                  </from>
                  <to>
                    <xdr:col>12</xdr:col>
                    <xdr:colOff>409575</xdr:colOff>
                    <xdr:row>10</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16"/>
  <sheetViews>
    <sheetView showGridLines="0" zoomScale="120" zoomScaleNormal="120" zoomScaleSheetLayoutView="100" workbookViewId="0">
      <selection activeCell="K1" sqref="K1"/>
    </sheetView>
  </sheetViews>
  <sheetFormatPr defaultRowHeight="13.5"/>
  <cols>
    <col min="1" max="1" width="1.125" style="1" customWidth="1"/>
    <col min="2" max="17" width="10.625" style="1" customWidth="1"/>
    <col min="18" max="16384" width="9" style="1"/>
  </cols>
  <sheetData>
    <row r="1" spans="1:13" ht="27" customHeight="1">
      <c r="A1" s="432"/>
      <c r="B1" s="895" t="s">
        <v>913</v>
      </c>
      <c r="C1" s="895"/>
      <c r="D1" s="895"/>
      <c r="E1" s="895"/>
      <c r="F1" s="895"/>
      <c r="G1" s="895"/>
      <c r="H1" s="895"/>
      <c r="I1" s="895"/>
      <c r="J1" s="895"/>
      <c r="K1" s="432"/>
    </row>
    <row r="2" spans="1:13" ht="30" customHeight="1">
      <c r="B2" s="902" t="s">
        <v>914</v>
      </c>
      <c r="C2" s="903"/>
      <c r="D2" s="904"/>
      <c r="E2" s="909">
        <f>入力!E2</f>
        <v>0</v>
      </c>
      <c r="F2" s="910"/>
      <c r="G2" s="900" t="s">
        <v>9</v>
      </c>
      <c r="H2" s="901"/>
      <c r="I2" s="905" t="str">
        <f>IF(入力!E3="","",入力!E3)</f>
        <v/>
      </c>
      <c r="J2" s="906"/>
    </row>
    <row r="3" spans="1:13" ht="30" customHeight="1">
      <c r="B3" s="866" t="s">
        <v>448</v>
      </c>
      <c r="C3" s="867"/>
      <c r="D3" s="911"/>
      <c r="E3" s="912" t="str">
        <f ca="1">IF(ISTEXT(入力!E4),入力!E4,"")</f>
        <v/>
      </c>
      <c r="F3" s="913"/>
      <c r="G3" s="896" t="s">
        <v>449</v>
      </c>
      <c r="H3" s="897"/>
      <c r="I3" s="898">
        <f>入力!E5</f>
        <v>0</v>
      </c>
      <c r="J3" s="899"/>
    </row>
    <row r="4" spans="1:13" ht="23.25" customHeight="1">
      <c r="B4" s="387" t="s">
        <v>787</v>
      </c>
    </row>
    <row r="5" spans="1:13" ht="13.5" customHeight="1">
      <c r="B5" s="873" t="s">
        <v>0</v>
      </c>
      <c r="C5" s="920" t="str">
        <f>PHONETIC(入力!E8)</f>
        <v/>
      </c>
      <c r="D5" s="921"/>
      <c r="E5" s="921"/>
      <c r="F5" s="921"/>
      <c r="G5" s="922"/>
      <c r="H5" s="892" t="s">
        <v>1</v>
      </c>
      <c r="I5" s="893"/>
      <c r="J5" s="894"/>
    </row>
    <row r="6" spans="1:13" ht="26.25" customHeight="1">
      <c r="B6" s="860"/>
      <c r="C6" s="914" t="str">
        <f ca="1">IF(入力!E6="前付",入力!E7&amp;""&amp;入力!E9,IF(入力!E6="後付",入力!E9&amp;""&amp;入力!E7,""))</f>
        <v/>
      </c>
      <c r="D6" s="915"/>
      <c r="E6" s="915"/>
      <c r="F6" s="915"/>
      <c r="G6" s="916"/>
      <c r="H6" s="917">
        <f>入力!E23</f>
        <v>0</v>
      </c>
      <c r="I6" s="918"/>
      <c r="J6" s="919"/>
    </row>
    <row r="7" spans="1:13" ht="22.5" customHeight="1">
      <c r="B7" s="46" t="s">
        <v>13</v>
      </c>
      <c r="C7" s="891" t="str">
        <f>IF(ISTEXT(H6),
    IF(入力!E24="","",TEXT(入力!E24,"000") &amp; "-" &amp; TEXT(入力!H24,"0000")),
    C17)</f>
        <v/>
      </c>
      <c r="D7" s="862"/>
    </row>
    <row r="8" spans="1:13">
      <c r="B8" s="873" t="s">
        <v>2</v>
      </c>
      <c r="C8" s="28" t="s">
        <v>318</v>
      </c>
      <c r="D8" s="846" t="s">
        <v>869</v>
      </c>
      <c r="E8" s="846"/>
      <c r="F8" s="846" t="s">
        <v>8</v>
      </c>
      <c r="G8" s="846"/>
      <c r="H8" s="846"/>
      <c r="I8" s="846" t="s">
        <v>874</v>
      </c>
      <c r="J8" s="966"/>
    </row>
    <row r="9" spans="1:13" ht="26.25" customHeight="1">
      <c r="B9" s="930"/>
      <c r="C9" s="221">
        <f>IF(ISTEXT(H6),入力!E26,C19)</f>
        <v>0</v>
      </c>
      <c r="D9" s="871">
        <f>IF(ISTEXT(H6),入力!G26,D19)</f>
        <v>0</v>
      </c>
      <c r="E9" s="871"/>
      <c r="F9" s="871">
        <f>IF(ISTEXT(H6),入力!J26,F19)</f>
        <v>0</v>
      </c>
      <c r="G9" s="871"/>
      <c r="H9" s="871"/>
      <c r="I9" s="853">
        <f>IF(ISTEXT(H6),入力!N26,I19)</f>
        <v>0</v>
      </c>
      <c r="J9" s="854"/>
    </row>
    <row r="10" spans="1:13" ht="13.5" customHeight="1">
      <c r="B10" s="873" t="s">
        <v>14</v>
      </c>
      <c r="C10" s="836" t="s">
        <v>517</v>
      </c>
      <c r="D10" s="837"/>
      <c r="E10" s="838"/>
      <c r="F10" s="431" t="s">
        <v>515</v>
      </c>
      <c r="G10" s="832" t="str">
        <f>IF(ISTEXT(入力!E29),PHONETIC(入力!E28),G23)</f>
        <v/>
      </c>
      <c r="H10" s="832"/>
      <c r="I10" s="832"/>
      <c r="J10" s="833"/>
    </row>
    <row r="11" spans="1:13" ht="26.25" customHeight="1">
      <c r="B11" s="860"/>
      <c r="C11" s="834" t="str">
        <f>IF(ISTEXT(入力!E29),入力!E27,C24)</f>
        <v/>
      </c>
      <c r="D11" s="834"/>
      <c r="E11" s="834"/>
      <c r="F11" s="210" t="s">
        <v>40</v>
      </c>
      <c r="G11" s="834" t="str">
        <f>IF(ISTEXT(入力!E29),入力!E29,G24)</f>
        <v/>
      </c>
      <c r="H11" s="834"/>
      <c r="I11" s="834"/>
      <c r="J11" s="835"/>
    </row>
    <row r="12" spans="1:13" ht="20.25" customHeight="1">
      <c r="B12" s="219" t="s">
        <v>415</v>
      </c>
      <c r="C12" s="107"/>
      <c r="D12" s="107"/>
      <c r="E12" s="107"/>
      <c r="F12" s="107"/>
      <c r="G12" s="107"/>
      <c r="H12" s="107"/>
      <c r="I12" s="107"/>
      <c r="J12" s="6"/>
      <c r="K12" s="6"/>
      <c r="L12" s="7"/>
      <c r="M12" s="7"/>
    </row>
    <row r="13" spans="1:13" ht="9.75" customHeight="1">
      <c r="B13" s="857" t="s">
        <v>3</v>
      </c>
      <c r="C13" s="429" t="s">
        <v>10</v>
      </c>
      <c r="D13" s="429" t="s">
        <v>11</v>
      </c>
      <c r="E13" s="430" t="s">
        <v>12</v>
      </c>
      <c r="F13" s="857" t="s">
        <v>4</v>
      </c>
      <c r="G13" s="429" t="s">
        <v>10</v>
      </c>
      <c r="H13" s="429" t="s">
        <v>11</v>
      </c>
      <c r="I13" s="430" t="s">
        <v>12</v>
      </c>
      <c r="J13" s="5"/>
      <c r="K13" s="5"/>
    </row>
    <row r="14" spans="1:13" ht="22.5" customHeight="1">
      <c r="B14" s="858"/>
      <c r="C14" s="44">
        <f>入力!E32</f>
        <v>0</v>
      </c>
      <c r="D14" s="44">
        <f>入力!G32</f>
        <v>0</v>
      </c>
      <c r="E14" s="45">
        <f>入力!I32</f>
        <v>0</v>
      </c>
      <c r="F14" s="858"/>
      <c r="G14" s="44">
        <f>入力!E34</f>
        <v>0</v>
      </c>
      <c r="H14" s="44">
        <f>入力!G34</f>
        <v>0</v>
      </c>
      <c r="I14" s="45">
        <f>入力!I34</f>
        <v>0</v>
      </c>
    </row>
    <row r="15" spans="1:13" ht="26.25" customHeight="1">
      <c r="B15" s="855" t="s">
        <v>7</v>
      </c>
      <c r="C15" s="856"/>
      <c r="D15" s="931">
        <f>入力!E35</f>
        <v>0</v>
      </c>
      <c r="E15" s="932"/>
      <c r="F15" s="932"/>
      <c r="G15" s="932"/>
      <c r="H15" s="932"/>
      <c r="I15" s="933"/>
    </row>
    <row r="16" spans="1:13" ht="21.75" customHeight="1">
      <c r="B16" s="226" t="s">
        <v>417</v>
      </c>
    </row>
    <row r="17" spans="2:13" ht="22.5" customHeight="1">
      <c r="B17" s="47" t="s">
        <v>13</v>
      </c>
      <c r="C17" s="861" t="str">
        <f>IF(入力!E12="","",TEXT(入力!E12,"000") &amp; "-" &amp; TEXT(入力!H12,"0000"))</f>
        <v/>
      </c>
      <c r="D17" s="862"/>
      <c r="E17" s="851" t="s">
        <v>50</v>
      </c>
      <c r="F17" s="852"/>
      <c r="G17" s="967">
        <f>入力!E11</f>
        <v>0</v>
      </c>
      <c r="H17" s="968"/>
      <c r="I17" s="968"/>
      <c r="J17" s="969"/>
    </row>
    <row r="18" spans="2:13" ht="13.5" customHeight="1">
      <c r="B18" s="468"/>
      <c r="C18" s="28" t="s">
        <v>318</v>
      </c>
      <c r="D18" s="846" t="s">
        <v>869</v>
      </c>
      <c r="E18" s="846"/>
      <c r="F18" s="846" t="s">
        <v>8</v>
      </c>
      <c r="G18" s="846"/>
      <c r="H18" s="846"/>
      <c r="I18" s="846" t="s">
        <v>874</v>
      </c>
      <c r="J18" s="966"/>
    </row>
    <row r="19" spans="2:13" ht="28.5" customHeight="1">
      <c r="B19" s="469" t="s">
        <v>948</v>
      </c>
      <c r="C19" s="220">
        <f>入力!E14</f>
        <v>0</v>
      </c>
      <c r="D19" s="871">
        <f>入力!G14</f>
        <v>0</v>
      </c>
      <c r="E19" s="871"/>
      <c r="F19" s="871">
        <f>入力!J14</f>
        <v>0</v>
      </c>
      <c r="G19" s="871"/>
      <c r="H19" s="871"/>
      <c r="I19" s="853">
        <f>入力!N14</f>
        <v>0</v>
      </c>
      <c r="J19" s="854"/>
    </row>
    <row r="20" spans="2:13" ht="28.5" customHeight="1">
      <c r="B20" s="469" t="s">
        <v>947</v>
      </c>
      <c r="C20" s="220">
        <f>入力!E16</f>
        <v>0</v>
      </c>
      <c r="D20" s="871">
        <f>入力!G16</f>
        <v>0</v>
      </c>
      <c r="E20" s="871"/>
      <c r="F20" s="871">
        <f>入力!J16</f>
        <v>0</v>
      </c>
      <c r="G20" s="871"/>
      <c r="H20" s="871"/>
      <c r="I20" s="853">
        <f>入力!N16</f>
        <v>0</v>
      </c>
      <c r="J20" s="854"/>
    </row>
    <row r="21" spans="2:13" ht="10.5" customHeight="1">
      <c r="B21" s="859" t="s">
        <v>401</v>
      </c>
      <c r="C21" s="29" t="s">
        <v>10</v>
      </c>
      <c r="D21" s="29" t="s">
        <v>11</v>
      </c>
      <c r="E21" s="30" t="s">
        <v>12</v>
      </c>
      <c r="F21" s="5"/>
      <c r="G21" s="5"/>
      <c r="H21" s="5"/>
    </row>
    <row r="22" spans="2:13" ht="22.5" customHeight="1">
      <c r="B22" s="860"/>
      <c r="C22" s="44">
        <f>入力!E18</f>
        <v>0</v>
      </c>
      <c r="D22" s="44">
        <f>入力!G18</f>
        <v>0</v>
      </c>
      <c r="E22" s="45">
        <f>入力!I18</f>
        <v>0</v>
      </c>
    </row>
    <row r="23" spans="2:13" ht="13.5" customHeight="1">
      <c r="B23" s="873" t="s">
        <v>518</v>
      </c>
      <c r="C23" s="845" t="s">
        <v>516</v>
      </c>
      <c r="D23" s="846"/>
      <c r="E23" s="846"/>
      <c r="F23" s="209" t="s">
        <v>515</v>
      </c>
      <c r="G23" s="847" t="str">
        <f>IF(ISTEXT(入力!E20),PHONETIC(入力!E20),"")</f>
        <v/>
      </c>
      <c r="H23" s="848"/>
      <c r="I23" s="848"/>
      <c r="J23" s="849"/>
    </row>
    <row r="24" spans="2:13" ht="22.5" customHeight="1">
      <c r="B24" s="860"/>
      <c r="C24" s="842" t="str">
        <f>IF(ISTEXT(入力!E21),入力!E19,"")</f>
        <v/>
      </c>
      <c r="D24" s="843"/>
      <c r="E24" s="843"/>
      <c r="F24" s="210" t="s">
        <v>40</v>
      </c>
      <c r="G24" s="842" t="str">
        <f>IF(ISTEXT(入力!E21),入力!E21,"")</f>
        <v/>
      </c>
      <c r="H24" s="843"/>
      <c r="I24" s="843"/>
      <c r="J24" s="844"/>
    </row>
    <row r="25" spans="2:13" ht="10.5" customHeight="1">
      <c r="B25" s="335"/>
      <c r="C25" s="336"/>
      <c r="D25" s="336"/>
      <c r="E25" s="336"/>
      <c r="F25" s="337"/>
      <c r="G25" s="336"/>
      <c r="H25" s="336"/>
      <c r="I25" s="336"/>
      <c r="J25" s="336"/>
    </row>
    <row r="26" spans="2:13" ht="18.75" customHeight="1">
      <c r="B26" s="332" t="s">
        <v>788</v>
      </c>
      <c r="C26" s="333"/>
      <c r="D26" s="333"/>
      <c r="E26" s="333"/>
      <c r="F26" s="334"/>
      <c r="G26" s="333"/>
      <c r="H26" s="333"/>
      <c r="I26" s="333"/>
      <c r="J26" s="333"/>
    </row>
    <row r="27" spans="2:13" ht="24" customHeight="1">
      <c r="B27" s="868" t="s">
        <v>553</v>
      </c>
      <c r="C27" s="841" t="str">
        <f>入力!AT153</f>
        <v/>
      </c>
      <c r="D27" s="841"/>
      <c r="E27" s="841"/>
      <c r="F27" s="841"/>
      <c r="G27" s="841" t="str">
        <f>入力!AU153</f>
        <v/>
      </c>
      <c r="H27" s="841"/>
      <c r="I27" s="841"/>
      <c r="J27" s="970"/>
    </row>
    <row r="28" spans="2:13" ht="24" customHeight="1">
      <c r="B28" s="869"/>
      <c r="C28" s="864" t="str">
        <f>入力!AV153</f>
        <v/>
      </c>
      <c r="D28" s="864"/>
      <c r="E28" s="864"/>
      <c r="F28" s="864"/>
      <c r="G28" s="864" t="str">
        <f>入力!AW153</f>
        <v/>
      </c>
      <c r="H28" s="864"/>
      <c r="I28" s="864"/>
      <c r="J28" s="865"/>
    </row>
    <row r="29" spans="2:13" ht="24" customHeight="1">
      <c r="B29" s="869"/>
      <c r="C29" s="864" t="str">
        <f>入力!AX153</f>
        <v/>
      </c>
      <c r="D29" s="864"/>
      <c r="E29" s="864"/>
      <c r="F29" s="864"/>
      <c r="G29" s="864" t="str">
        <f>入力!AY153</f>
        <v/>
      </c>
      <c r="H29" s="864"/>
      <c r="I29" s="864"/>
      <c r="J29" s="865"/>
    </row>
    <row r="30" spans="2:13" ht="24" customHeight="1">
      <c r="B30" s="869"/>
      <c r="C30" s="864" t="str">
        <f>入力!AZ153</f>
        <v/>
      </c>
      <c r="D30" s="864"/>
      <c r="E30" s="864"/>
      <c r="F30" s="864"/>
      <c r="G30" s="864" t="str">
        <f>入力!BA153</f>
        <v/>
      </c>
      <c r="H30" s="864"/>
      <c r="I30" s="864"/>
      <c r="J30" s="865"/>
    </row>
    <row r="31" spans="2:13" ht="24" customHeight="1">
      <c r="B31" s="870"/>
      <c r="C31" s="850" t="str">
        <f>入力!BB153</f>
        <v/>
      </c>
      <c r="D31" s="850"/>
      <c r="E31" s="850"/>
      <c r="F31" s="850"/>
      <c r="G31" s="850" t="str">
        <f>入力!BC153</f>
        <v/>
      </c>
      <c r="H31" s="850"/>
      <c r="I31" s="850"/>
      <c r="J31" s="872"/>
    </row>
    <row r="32" spans="2:13" ht="9" customHeight="1">
      <c r="B32" s="50"/>
      <c r="C32" s="50"/>
      <c r="D32" s="50"/>
      <c r="E32" s="118"/>
      <c r="F32" s="118"/>
      <c r="G32" s="470"/>
      <c r="H32" s="470"/>
      <c r="I32" s="470"/>
      <c r="J32" s="470"/>
      <c r="K32" s="470"/>
      <c r="L32" s="470"/>
      <c r="M32" s="455"/>
    </row>
    <row r="33" spans="2:13" ht="18" customHeight="1">
      <c r="B33" s="211" t="s">
        <v>541</v>
      </c>
      <c r="C33" s="54"/>
      <c r="D33" s="54"/>
      <c r="E33" s="471"/>
      <c r="F33" s="455"/>
      <c r="G33" s="472"/>
      <c r="H33" s="455"/>
      <c r="I33" s="455"/>
      <c r="J33" s="455"/>
      <c r="K33" s="455"/>
      <c r="L33" s="455"/>
      <c r="M33" s="455"/>
    </row>
    <row r="34" spans="2:13" ht="25.5" customHeight="1">
      <c r="B34" s="851" t="s">
        <v>504</v>
      </c>
      <c r="C34" s="863"/>
      <c r="D34" s="923" t="s">
        <v>356</v>
      </c>
      <c r="E34" s="924"/>
      <c r="G34" s="9" t="s">
        <v>5</v>
      </c>
      <c r="H34" s="839">
        <f>入力!K62</f>
        <v>0</v>
      </c>
      <c r="I34" s="840"/>
      <c r="J34" s="2" t="s">
        <v>19</v>
      </c>
    </row>
    <row r="35" spans="2:13" ht="21" customHeight="1">
      <c r="B35" s="866" t="s">
        <v>505</v>
      </c>
      <c r="C35" s="867"/>
      <c r="D35" s="874" t="str">
        <f>IF(入力!E63=0,"",入力!E63)</f>
        <v/>
      </c>
      <c r="E35" s="875"/>
      <c r="G35" s="462" t="s">
        <v>880</v>
      </c>
    </row>
    <row r="36" spans="2:13" ht="21" customHeight="1">
      <c r="B36" s="866" t="s">
        <v>542</v>
      </c>
      <c r="C36" s="867"/>
      <c r="D36" s="874" t="str">
        <f>IF(入力!E64=0,"",入力!E64)</f>
        <v/>
      </c>
      <c r="E36" s="875"/>
      <c r="G36" s="980" t="str">
        <f>IF(ISTEXT(入力!F73),入力!F73,"")</f>
        <v/>
      </c>
      <c r="H36" s="981"/>
      <c r="I36" s="981"/>
      <c r="J36" s="982"/>
    </row>
    <row r="37" spans="2:13" ht="21" customHeight="1">
      <c r="B37" s="926" t="s">
        <v>507</v>
      </c>
      <c r="C37" s="927"/>
      <c r="D37" s="874" t="str">
        <f>IF(入力!E65=0,"",入力!E65)</f>
        <v/>
      </c>
      <c r="E37" s="875"/>
      <c r="G37" s="53"/>
    </row>
    <row r="38" spans="2:13" ht="6" customHeight="1">
      <c r="B38" s="185"/>
      <c r="C38" s="876"/>
      <c r="D38" s="876"/>
      <c r="E38" s="876"/>
      <c r="F38" s="876"/>
      <c r="G38" s="53"/>
    </row>
    <row r="39" spans="2:13" ht="17.25">
      <c r="B39" s="332" t="s">
        <v>666</v>
      </c>
      <c r="C39" s="340"/>
      <c r="D39" s="340"/>
      <c r="E39" s="340"/>
      <c r="F39" s="334"/>
      <c r="G39" s="340"/>
      <c r="H39" s="340"/>
      <c r="I39" s="340"/>
      <c r="J39" s="340"/>
    </row>
    <row r="40" spans="2:13" ht="22.5" customHeight="1">
      <c r="B40" s="338" t="s">
        <v>667</v>
      </c>
      <c r="C40" s="907" t="str">
        <f>IF(ISTEXT(入力!E68),入力!E68,"")</f>
        <v/>
      </c>
      <c r="D40" s="908"/>
      <c r="E40" s="338" t="s">
        <v>668</v>
      </c>
      <c r="F40" s="907" t="str">
        <f>IF(ISTEXT(入力!E69),入力!E69,"")</f>
        <v/>
      </c>
      <c r="G40" s="908"/>
      <c r="H40" s="339" t="s">
        <v>669</v>
      </c>
      <c r="I40" s="907" t="str">
        <f>IF(ISTEXT(入力!E70),入力!E70,"")</f>
        <v/>
      </c>
      <c r="J40" s="908"/>
    </row>
    <row r="41" spans="2:13" ht="6" customHeight="1">
      <c r="B41" s="185"/>
      <c r="C41" s="876"/>
      <c r="D41" s="876"/>
      <c r="E41" s="876"/>
      <c r="F41" s="876"/>
      <c r="G41" s="876"/>
      <c r="H41" s="876"/>
      <c r="I41" s="53"/>
      <c r="J41" s="53"/>
      <c r="K41"/>
    </row>
    <row r="42" spans="2:13" ht="19.5" customHeight="1">
      <c r="B42" s="211" t="s">
        <v>534</v>
      </c>
      <c r="C42" s="34"/>
      <c r="D42" s="34"/>
      <c r="E42" s="34"/>
      <c r="F42" s="33"/>
      <c r="G42" s="33"/>
      <c r="H42" s="50"/>
      <c r="I42" s="51"/>
      <c r="J42" s="401">
        <f>I3</f>
        <v>0</v>
      </c>
      <c r="K42" s="51"/>
      <c r="L42" s="32"/>
    </row>
    <row r="43" spans="2:13" ht="21" customHeight="1">
      <c r="B43" s="851" t="s">
        <v>536</v>
      </c>
      <c r="C43" s="863"/>
      <c r="D43" s="863"/>
      <c r="E43" s="881" t="s">
        <v>535</v>
      </c>
      <c r="F43" s="882"/>
      <c r="G43" s="177" t="s">
        <v>472</v>
      </c>
      <c r="H43" s="177" t="s">
        <v>473</v>
      </c>
      <c r="I43" s="177" t="s">
        <v>474</v>
      </c>
      <c r="J43" s="178" t="s">
        <v>475</v>
      </c>
      <c r="K43" s="11"/>
      <c r="L43" s="11"/>
    </row>
    <row r="44" spans="2:13" ht="25.5" customHeight="1">
      <c r="B44" s="936" t="str">
        <f>IF(ISTEXT(入力!A45),入力!A45,"")</f>
        <v/>
      </c>
      <c r="C44" s="937"/>
      <c r="D44" s="937"/>
      <c r="E44" s="877" t="str">
        <f>IF(ISTEXT(入力!E45),入力!E45,"")</f>
        <v/>
      </c>
      <c r="F44" s="878"/>
      <c r="G44" s="179" t="str">
        <f>IF(ISTEXT(入力!I45),入力!I45,"")</f>
        <v/>
      </c>
      <c r="H44" s="180" t="str">
        <f>IF(ISNUMBER(入力!L45),入力!L45,"")</f>
        <v/>
      </c>
      <c r="I44" s="179" t="str">
        <f>IF(ISTEXT(入力!N45),入力!N45,"")</f>
        <v/>
      </c>
      <c r="J44" s="186" t="str">
        <f>IF(ISTEXT(入力!P45),入力!P45,"")</f>
        <v/>
      </c>
      <c r="K44" s="56"/>
      <c r="L44" s="56"/>
    </row>
    <row r="45" spans="2:13" ht="25.5" customHeight="1">
      <c r="B45" s="883" t="str">
        <f>IF(ISTEXT(入力!A46),入力!A46,"")</f>
        <v/>
      </c>
      <c r="C45" s="884"/>
      <c r="D45" s="885"/>
      <c r="E45" s="886" t="str">
        <f>IF(ISTEXT(入力!E46),入力!E46,"")</f>
        <v/>
      </c>
      <c r="F45" s="887"/>
      <c r="G45" s="182" t="str">
        <f>IF(ISTEXT(入力!I46),入力!I46,"")</f>
        <v/>
      </c>
      <c r="H45" s="181" t="str">
        <f>IF(ISNUMBER(入力!L46),入力!L46,"")</f>
        <v/>
      </c>
      <c r="I45" s="182" t="str">
        <f>IF(ISTEXT(入力!N46),入力!N46,"")</f>
        <v/>
      </c>
      <c r="J45" s="187" t="str">
        <f>IF(ISTEXT(入力!P46),入力!P46,"")</f>
        <v/>
      </c>
      <c r="K45" s="56"/>
      <c r="L45" s="56"/>
    </row>
    <row r="46" spans="2:13" ht="25.5" customHeight="1">
      <c r="B46" s="883" t="str">
        <f>IF(ISTEXT(入力!A47),入力!A47,"")</f>
        <v/>
      </c>
      <c r="C46" s="884"/>
      <c r="D46" s="885"/>
      <c r="E46" s="938" t="str">
        <f>IF(ISTEXT(入力!E47),入力!E47,"")</f>
        <v/>
      </c>
      <c r="F46" s="939"/>
      <c r="G46" s="182" t="str">
        <f>IF(ISTEXT(入力!I47),入力!I47,"")</f>
        <v/>
      </c>
      <c r="H46" s="181" t="str">
        <f>IF(ISNUMBER(入力!L47),入力!L47,"")</f>
        <v/>
      </c>
      <c r="I46" s="182" t="str">
        <f>IF(ISTEXT(入力!N47),入力!N47,"")</f>
        <v/>
      </c>
      <c r="J46" s="187" t="str">
        <f>IF(ISTEXT(入力!P47),入力!P47,"")</f>
        <v/>
      </c>
      <c r="K46" s="55"/>
      <c r="L46" s="55"/>
    </row>
    <row r="47" spans="2:13" ht="25.5" customHeight="1">
      <c r="B47" s="883" t="str">
        <f>IF(ISTEXT(入力!A48),入力!A48,"")</f>
        <v/>
      </c>
      <c r="C47" s="884"/>
      <c r="D47" s="885"/>
      <c r="E47" s="886" t="str">
        <f>IF(ISTEXT(入力!E48),入力!E48,"")</f>
        <v/>
      </c>
      <c r="F47" s="887"/>
      <c r="G47" s="182" t="str">
        <f>IF(ISTEXT(入力!I48),入力!I48,"")</f>
        <v/>
      </c>
      <c r="H47" s="181" t="str">
        <f>IF(ISNUMBER(入力!L48),入力!L48,"")</f>
        <v/>
      </c>
      <c r="I47" s="182" t="str">
        <f>IF(ISTEXT(入力!N48),入力!N48,"")</f>
        <v/>
      </c>
      <c r="J47" s="187" t="str">
        <f>IF(ISTEXT(入力!P48),入力!P48,"")</f>
        <v/>
      </c>
      <c r="K47" s="55"/>
      <c r="L47" s="55"/>
    </row>
    <row r="48" spans="2:13" ht="25.5" customHeight="1">
      <c r="B48" s="888" t="str">
        <f>IF(ISTEXT(入力!A49),入力!A49,"")</f>
        <v/>
      </c>
      <c r="C48" s="889"/>
      <c r="D48" s="890"/>
      <c r="E48" s="879" t="str">
        <f>IF(ISTEXT(入力!E49),入力!E49,"")</f>
        <v/>
      </c>
      <c r="F48" s="880"/>
      <c r="G48" s="203" t="str">
        <f>IF(ISTEXT(入力!I49),入力!I49,"")</f>
        <v/>
      </c>
      <c r="H48" s="204" t="str">
        <f>IF(ISNUMBER(入力!L49),入力!L49,"")</f>
        <v/>
      </c>
      <c r="I48" s="203" t="str">
        <f>IF(ISTEXT(入力!N49),入力!N49,"")</f>
        <v/>
      </c>
      <c r="J48" s="205" t="str">
        <f>IF(ISTEXT(入力!P49),入力!P49,"")</f>
        <v/>
      </c>
      <c r="K48" s="55"/>
      <c r="L48" s="55"/>
    </row>
    <row r="49" spans="2:13" ht="25.5" customHeight="1">
      <c r="B49" s="888" t="str">
        <f>IF(ISTEXT(入力!A50),入力!A50,"")</f>
        <v/>
      </c>
      <c r="C49" s="889"/>
      <c r="D49" s="890"/>
      <c r="E49" s="879" t="str">
        <f>IF(ISTEXT(入力!E50),入力!E50,"")</f>
        <v/>
      </c>
      <c r="F49" s="880"/>
      <c r="G49" s="203" t="str">
        <f>IF(ISTEXT(入力!I50),入力!I50,"")</f>
        <v/>
      </c>
      <c r="H49" s="204" t="str">
        <f>IF(ISNUMBER(入力!L50),入力!L50,"")</f>
        <v/>
      </c>
      <c r="I49" s="203" t="str">
        <f>IF(ISTEXT(入力!N50),入力!N50,"")</f>
        <v/>
      </c>
      <c r="J49" s="205" t="str">
        <f>IF(ISTEXT(入力!P50),入力!P50,"")</f>
        <v/>
      </c>
      <c r="K49" s="55"/>
      <c r="L49" s="55"/>
    </row>
    <row r="50" spans="2:13" ht="25.5" customHeight="1">
      <c r="B50" s="883" t="str">
        <f>IF(ISTEXT(入力!A51),入力!A51,"")</f>
        <v/>
      </c>
      <c r="C50" s="884"/>
      <c r="D50" s="885"/>
      <c r="E50" s="886" t="str">
        <f>IF(ISTEXT(入力!E51),入力!E51,"")</f>
        <v/>
      </c>
      <c r="F50" s="887"/>
      <c r="G50" s="182" t="str">
        <f>IF(ISTEXT(入力!I51),入力!I51,"")</f>
        <v/>
      </c>
      <c r="H50" s="181" t="str">
        <f>IF(ISNUMBER(入力!L51),入力!L51,"")</f>
        <v/>
      </c>
      <c r="I50" s="182" t="str">
        <f>IF(ISTEXT(入力!N51),入力!N51,"")</f>
        <v/>
      </c>
      <c r="J50" s="187" t="str">
        <f>IF(ISTEXT(入力!P51),入力!P51,"")</f>
        <v/>
      </c>
      <c r="K50" s="55"/>
      <c r="L50" s="55"/>
    </row>
    <row r="51" spans="2:13" ht="25.5" customHeight="1">
      <c r="B51" s="883" t="str">
        <f>IF(ISTEXT(入力!A52),入力!A52,"")</f>
        <v/>
      </c>
      <c r="C51" s="884"/>
      <c r="D51" s="885"/>
      <c r="E51" s="886" t="str">
        <f>IF(ISTEXT(入力!E52),入力!E52,"")</f>
        <v/>
      </c>
      <c r="F51" s="887"/>
      <c r="G51" s="182" t="str">
        <f>IF(ISTEXT(入力!I52),入力!I52,"")</f>
        <v/>
      </c>
      <c r="H51" s="181" t="str">
        <f>IF(ISNUMBER(入力!L52),入力!L52,"")</f>
        <v/>
      </c>
      <c r="I51" s="182" t="str">
        <f>IF(ISTEXT(入力!N52),入力!N52,"")</f>
        <v/>
      </c>
      <c r="J51" s="187" t="str">
        <f>IF(ISTEXT(入力!P52),入力!P52,"")</f>
        <v/>
      </c>
      <c r="K51" s="55"/>
      <c r="L51" s="55"/>
    </row>
    <row r="52" spans="2:13" ht="25.5" customHeight="1">
      <c r="B52" s="883" t="str">
        <f>IF(ISTEXT(入力!A53),入力!A53,"")</f>
        <v/>
      </c>
      <c r="C52" s="884"/>
      <c r="D52" s="885"/>
      <c r="E52" s="886" t="str">
        <f>IF(ISTEXT(入力!E53),入力!E53,"")</f>
        <v/>
      </c>
      <c r="F52" s="887"/>
      <c r="G52" s="182" t="str">
        <f>IF(ISTEXT(入力!I53),入力!I53,"")</f>
        <v/>
      </c>
      <c r="H52" s="181" t="str">
        <f>IF(ISNUMBER(入力!L53),入力!L53,"")</f>
        <v/>
      </c>
      <c r="I52" s="182" t="str">
        <f>IF(ISTEXT(入力!N53),入力!N53,"")</f>
        <v/>
      </c>
      <c r="J52" s="187" t="str">
        <f>IF(ISTEXT(入力!P53),入力!P53,"")</f>
        <v/>
      </c>
      <c r="K52" s="55"/>
      <c r="L52" s="55"/>
    </row>
    <row r="53" spans="2:13" ht="25.5" customHeight="1">
      <c r="B53" s="883" t="str">
        <f>IF(ISTEXT(入力!A54),入力!A54,"")</f>
        <v/>
      </c>
      <c r="C53" s="884"/>
      <c r="D53" s="885"/>
      <c r="E53" s="886" t="str">
        <f>IF(ISTEXT(入力!E54),入力!E54,"")</f>
        <v/>
      </c>
      <c r="F53" s="887"/>
      <c r="G53" s="182" t="str">
        <f>IF(ISTEXT(入力!I54),入力!I54,"")</f>
        <v/>
      </c>
      <c r="H53" s="181" t="str">
        <f>IF(ISNUMBER(入力!L54),入力!L54,"")</f>
        <v/>
      </c>
      <c r="I53" s="182" t="str">
        <f>IF(ISTEXT(入力!N54),入力!N54,"")</f>
        <v/>
      </c>
      <c r="J53" s="187" t="str">
        <f>IF(ISTEXT(入力!P54),入力!P54,"")</f>
        <v/>
      </c>
      <c r="K53" s="55"/>
      <c r="L53" s="55"/>
    </row>
    <row r="54" spans="2:13" ht="25.5" customHeight="1">
      <c r="B54" s="883" t="str">
        <f>IF(ISTEXT(入力!A55),入力!A55,"")</f>
        <v/>
      </c>
      <c r="C54" s="884"/>
      <c r="D54" s="885"/>
      <c r="E54" s="886" t="str">
        <f>IF(ISTEXT(入力!E55),入力!E55,"")</f>
        <v/>
      </c>
      <c r="F54" s="887"/>
      <c r="G54" s="203" t="str">
        <f>IF(ISTEXT(入力!I55),入力!I55,"")</f>
        <v/>
      </c>
      <c r="H54" s="204" t="str">
        <f>IF(ISNUMBER(入力!L55),入力!L55,"")</f>
        <v/>
      </c>
      <c r="I54" s="203" t="str">
        <f>IF(ISTEXT(入力!N55),入力!N55,"")</f>
        <v/>
      </c>
      <c r="J54" s="205" t="str">
        <f>IF(ISTEXT(入力!P55),入力!P55,"")</f>
        <v/>
      </c>
      <c r="K54" s="55"/>
      <c r="L54" s="55"/>
    </row>
    <row r="55" spans="2:13" ht="25.5" customHeight="1">
      <c r="B55" s="977" t="str">
        <f>IF(ISTEXT(入力!A56),入力!A56,"")</f>
        <v/>
      </c>
      <c r="C55" s="978"/>
      <c r="D55" s="979"/>
      <c r="E55" s="974" t="str">
        <f>IF(ISTEXT(入力!E56),入力!E56,"")</f>
        <v/>
      </c>
      <c r="F55" s="975"/>
      <c r="G55" s="183" t="str">
        <f>IF(ISTEXT(入力!I56),入力!I56,"")</f>
        <v/>
      </c>
      <c r="H55" s="184" t="str">
        <f>IF(ISNUMBER(入力!L56),入力!L56,"")</f>
        <v/>
      </c>
      <c r="I55" s="183" t="str">
        <f>IF(ISTEXT(入力!N56),入力!N56,"")</f>
        <v/>
      </c>
      <c r="J55" s="188" t="str">
        <f>IF(ISTEXT(入力!P56),入力!P56,"")</f>
        <v/>
      </c>
      <c r="K55" s="473"/>
      <c r="L55" s="473"/>
      <c r="M55" s="455"/>
    </row>
    <row r="56" spans="2:13" ht="12.75" customHeight="1">
      <c r="B56" s="50"/>
      <c r="C56" s="50"/>
      <c r="D56" s="118"/>
      <c r="E56" s="118"/>
      <c r="F56" s="118"/>
      <c r="G56" s="470"/>
      <c r="H56" s="470"/>
      <c r="I56" s="470"/>
      <c r="J56" s="470"/>
      <c r="K56" s="470"/>
      <c r="L56" s="470"/>
      <c r="M56" s="455"/>
    </row>
    <row r="57" spans="2:13" ht="20.25" customHeight="1">
      <c r="B57" s="394" t="s">
        <v>486</v>
      </c>
      <c r="C57" s="935" t="str">
        <f>IF(入力!AE59=TRUE,入力!AE58,"")</f>
        <v/>
      </c>
      <c r="D57" s="934"/>
      <c r="E57" s="934" t="str">
        <f>IF(入力!AF59=TRUE,入力!AF58,"")</f>
        <v/>
      </c>
      <c r="F57" s="934"/>
      <c r="G57" s="934" t="str">
        <f>IF(入力!AG59=TRUE,入力!AG58,"")</f>
        <v/>
      </c>
      <c r="H57" s="934"/>
      <c r="I57" s="934" t="str">
        <f>IF(入力!AH59=TRUE,入力!AH58,"")</f>
        <v/>
      </c>
      <c r="J57" s="973"/>
      <c r="K57" s="470"/>
      <c r="L57" s="470"/>
      <c r="M57" s="455"/>
    </row>
    <row r="58" spans="2:13" ht="20.25" customHeight="1">
      <c r="B58" s="396" t="str">
        <f>入力!CP148</f>
        <v/>
      </c>
      <c r="C58" s="928" t="str">
        <f>IF(入力!AI59=TRUE,入力!AI58,"")</f>
        <v/>
      </c>
      <c r="D58" s="929"/>
      <c r="E58" s="929" t="str">
        <f>IF(入力!AJ59=TRUE,入力!AJ58,"")</f>
        <v/>
      </c>
      <c r="F58" s="929"/>
      <c r="G58" s="929" t="str">
        <f>IF(入力!AK59=TRUE,入力!AK58,"")</f>
        <v/>
      </c>
      <c r="H58" s="929"/>
      <c r="I58" s="929" t="str">
        <f>IF(入力!AL59=TRUE,入力!AL58,"")</f>
        <v/>
      </c>
      <c r="J58" s="976"/>
      <c r="K58" s="470"/>
      <c r="L58" s="470"/>
      <c r="M58" s="455"/>
    </row>
    <row r="59" spans="2:13" ht="6" customHeight="1">
      <c r="B59" s="52"/>
      <c r="C59" s="54"/>
      <c r="D59" s="54"/>
      <c r="E59" s="54"/>
      <c r="F59" s="54"/>
      <c r="G59" s="53"/>
      <c r="H59" s="53"/>
      <c r="I59" s="53"/>
      <c r="J59" s="53"/>
      <c r="K59" s="351"/>
      <c r="L59" s="455"/>
      <c r="M59" s="455"/>
    </row>
    <row r="60" spans="2:13" ht="17.25" customHeight="1">
      <c r="B60" s="226" t="s">
        <v>532</v>
      </c>
      <c r="K60" s="455"/>
      <c r="L60" s="455"/>
      <c r="M60" s="455"/>
    </row>
    <row r="61" spans="2:13" ht="9" customHeight="1">
      <c r="B61" s="365" t="s">
        <v>23</v>
      </c>
      <c r="K61" s="455"/>
      <c r="L61" s="455"/>
      <c r="M61" s="455"/>
    </row>
    <row r="62" spans="2:13" ht="9" customHeight="1">
      <c r="B62" s="365" t="s">
        <v>24</v>
      </c>
      <c r="K62" s="455"/>
      <c r="L62" s="455"/>
      <c r="M62" s="455"/>
    </row>
    <row r="63" spans="2:13" ht="9" customHeight="1">
      <c r="B63" s="365" t="s">
        <v>25</v>
      </c>
      <c r="K63" s="455"/>
      <c r="L63" s="455"/>
      <c r="M63" s="455"/>
    </row>
    <row r="64" spans="2:13" ht="9" customHeight="1">
      <c r="B64" s="365" t="s">
        <v>26</v>
      </c>
      <c r="K64" s="455"/>
      <c r="L64" s="455"/>
      <c r="M64" s="455"/>
    </row>
    <row r="65" spans="2:10" ht="27.75" customHeight="1">
      <c r="B65" s="27" t="s">
        <v>48</v>
      </c>
      <c r="C65" s="972" t="s">
        <v>0</v>
      </c>
      <c r="D65" s="972"/>
      <c r="E65" s="972" t="s">
        <v>29</v>
      </c>
      <c r="F65" s="972"/>
      <c r="G65" s="972"/>
      <c r="H65" s="962" t="s">
        <v>28</v>
      </c>
      <c r="I65" s="963"/>
      <c r="J65" s="35" t="s">
        <v>27</v>
      </c>
    </row>
    <row r="66" spans="2:10" ht="29.25" customHeight="1">
      <c r="B66" s="388">
        <f>入力!A79</f>
        <v>0</v>
      </c>
      <c r="C66" s="971">
        <f>入力!C79</f>
        <v>0</v>
      </c>
      <c r="D66" s="971"/>
      <c r="E66" s="971">
        <f>入力!H79</f>
        <v>0</v>
      </c>
      <c r="F66" s="971"/>
      <c r="G66" s="971"/>
      <c r="H66" s="964">
        <f>入力!N79</f>
        <v>0</v>
      </c>
      <c r="I66" s="965"/>
      <c r="J66" s="389">
        <f>入力!P79</f>
        <v>0</v>
      </c>
    </row>
    <row r="67" spans="2:10" ht="29.25" customHeight="1">
      <c r="B67" s="390">
        <f>入力!A80</f>
        <v>0</v>
      </c>
      <c r="C67" s="925">
        <f>入力!C80</f>
        <v>0</v>
      </c>
      <c r="D67" s="925"/>
      <c r="E67" s="925">
        <f>入力!H80</f>
        <v>0</v>
      </c>
      <c r="F67" s="925"/>
      <c r="G67" s="925"/>
      <c r="H67" s="946">
        <f>入力!N80</f>
        <v>0</v>
      </c>
      <c r="I67" s="947"/>
      <c r="J67" s="391">
        <f>入力!P80</f>
        <v>0</v>
      </c>
    </row>
    <row r="68" spans="2:10" ht="29.25" customHeight="1">
      <c r="B68" s="390">
        <f>入力!A81</f>
        <v>0</v>
      </c>
      <c r="C68" s="925">
        <f>入力!C81</f>
        <v>0</v>
      </c>
      <c r="D68" s="925"/>
      <c r="E68" s="925">
        <f>入力!H81</f>
        <v>0</v>
      </c>
      <c r="F68" s="925"/>
      <c r="G68" s="925"/>
      <c r="H68" s="946">
        <f>入力!N81</f>
        <v>0</v>
      </c>
      <c r="I68" s="947"/>
      <c r="J68" s="391">
        <f>入力!P81</f>
        <v>0</v>
      </c>
    </row>
    <row r="69" spans="2:10" ht="29.25" customHeight="1">
      <c r="B69" s="390">
        <f>入力!A82</f>
        <v>0</v>
      </c>
      <c r="C69" s="925">
        <f>入力!C82</f>
        <v>0</v>
      </c>
      <c r="D69" s="925"/>
      <c r="E69" s="925">
        <f>入力!H82</f>
        <v>0</v>
      </c>
      <c r="F69" s="925"/>
      <c r="G69" s="925"/>
      <c r="H69" s="946">
        <f>入力!N82</f>
        <v>0</v>
      </c>
      <c r="I69" s="947"/>
      <c r="J69" s="391">
        <f>入力!P82</f>
        <v>0</v>
      </c>
    </row>
    <row r="70" spans="2:10" ht="29.25" customHeight="1">
      <c r="B70" s="390">
        <f>入力!A83</f>
        <v>0</v>
      </c>
      <c r="C70" s="925">
        <f>入力!C83</f>
        <v>0</v>
      </c>
      <c r="D70" s="925"/>
      <c r="E70" s="925">
        <f>入力!H83</f>
        <v>0</v>
      </c>
      <c r="F70" s="925"/>
      <c r="G70" s="925"/>
      <c r="H70" s="946">
        <f>入力!N83</f>
        <v>0</v>
      </c>
      <c r="I70" s="947"/>
      <c r="J70" s="391">
        <f>入力!P83</f>
        <v>0</v>
      </c>
    </row>
    <row r="71" spans="2:10" ht="29.25" customHeight="1">
      <c r="B71" s="390">
        <f>入力!A84</f>
        <v>0</v>
      </c>
      <c r="C71" s="925">
        <f>入力!C84</f>
        <v>0</v>
      </c>
      <c r="D71" s="925"/>
      <c r="E71" s="925">
        <f>入力!H84</f>
        <v>0</v>
      </c>
      <c r="F71" s="925"/>
      <c r="G71" s="925"/>
      <c r="H71" s="946">
        <f>入力!N84</f>
        <v>0</v>
      </c>
      <c r="I71" s="947"/>
      <c r="J71" s="391">
        <f>入力!P84</f>
        <v>0</v>
      </c>
    </row>
    <row r="72" spans="2:10" ht="29.25" customHeight="1">
      <c r="B72" s="390">
        <f>入力!A85</f>
        <v>0</v>
      </c>
      <c r="C72" s="925">
        <f>入力!C85</f>
        <v>0</v>
      </c>
      <c r="D72" s="925"/>
      <c r="E72" s="925">
        <f>入力!H85</f>
        <v>0</v>
      </c>
      <c r="F72" s="925"/>
      <c r="G72" s="925"/>
      <c r="H72" s="946">
        <f>入力!N85</f>
        <v>0</v>
      </c>
      <c r="I72" s="947"/>
      <c r="J72" s="391">
        <f>入力!P85</f>
        <v>0</v>
      </c>
    </row>
    <row r="73" spans="2:10" ht="29.25" customHeight="1">
      <c r="B73" s="392">
        <f>入力!A86</f>
        <v>0</v>
      </c>
      <c r="C73" s="989">
        <f>入力!C86</f>
        <v>0</v>
      </c>
      <c r="D73" s="989"/>
      <c r="E73" s="989">
        <f>入力!H86</f>
        <v>0</v>
      </c>
      <c r="F73" s="989"/>
      <c r="G73" s="989"/>
      <c r="H73" s="992">
        <f>入力!N86</f>
        <v>0</v>
      </c>
      <c r="I73" s="993"/>
      <c r="J73" s="393">
        <f>入力!P86</f>
        <v>0</v>
      </c>
    </row>
    <row r="74" spans="2:10" ht="19.5" customHeight="1">
      <c r="B74" s="218" t="s">
        <v>451</v>
      </c>
      <c r="C74" s="10"/>
      <c r="D74" s="10"/>
      <c r="E74" s="10"/>
      <c r="F74" s="10"/>
      <c r="G74" s="10"/>
      <c r="H74" s="10"/>
      <c r="I74" s="10"/>
      <c r="J74" s="10"/>
    </row>
    <row r="75" spans="2:10" ht="7.5" customHeight="1">
      <c r="B75" s="218"/>
      <c r="C75" s="10"/>
      <c r="D75" s="10"/>
      <c r="E75" s="10"/>
      <c r="F75" s="10"/>
      <c r="G75" s="10"/>
      <c r="H75" s="10"/>
      <c r="I75" s="10"/>
      <c r="J75" s="10"/>
    </row>
    <row r="76" spans="2:10" ht="17.25" customHeight="1">
      <c r="B76" s="320" t="s">
        <v>625</v>
      </c>
      <c r="G76" s="1" t="s">
        <v>628</v>
      </c>
    </row>
    <row r="77" spans="2:10" ht="17.25" customHeight="1">
      <c r="B77" s="318" t="s">
        <v>627</v>
      </c>
      <c r="C77" s="953" t="str">
        <f>IF(ISTEXT(入力!D115),入力!D112&amp;"　"&amp;入力!D113,"")</f>
        <v/>
      </c>
      <c r="D77" s="954"/>
      <c r="E77" s="954"/>
      <c r="F77" s="955"/>
      <c r="G77" s="953" t="str">
        <f>IF(ISTEXT(入力!D120),入力!D120,"")</f>
        <v/>
      </c>
      <c r="H77" s="954"/>
      <c r="I77" s="954"/>
      <c r="J77" s="955"/>
    </row>
    <row r="78" spans="2:10">
      <c r="B78" s="990" t="s">
        <v>40</v>
      </c>
      <c r="C78" s="959" t="str">
        <f>IF(ISTEXT(入力!D114),入力!D114,"")</f>
        <v/>
      </c>
      <c r="D78" s="960"/>
      <c r="E78" s="960"/>
      <c r="F78" s="961"/>
      <c r="G78" s="959" t="str">
        <f>IF(ISTEXT(入力!D121),入力!D121,"")</f>
        <v/>
      </c>
      <c r="H78" s="960"/>
      <c r="I78" s="960"/>
      <c r="J78" s="961"/>
    </row>
    <row r="79" spans="2:10" ht="17.25" customHeight="1">
      <c r="B79" s="990"/>
      <c r="C79" s="950" t="str">
        <f>IF(ISTEXT(入力!D115),入力!D115,"")</f>
        <v/>
      </c>
      <c r="D79" s="951"/>
      <c r="E79" s="951"/>
      <c r="F79" s="952"/>
      <c r="G79" s="950" t="str">
        <f>IF(ISTEXT(入力!D122),入力!D122,"")</f>
        <v/>
      </c>
      <c r="H79" s="951"/>
      <c r="I79" s="951"/>
      <c r="J79" s="952"/>
    </row>
    <row r="80" spans="2:10" ht="17.25" customHeight="1">
      <c r="B80" s="319" t="s">
        <v>547</v>
      </c>
      <c r="C80" s="953" t="str">
        <f>IF(ISTEXT(入力!H116),入力!D116&amp;"-"&amp;入力!F116&amp;"-"&amp;入力!H116,"")</f>
        <v/>
      </c>
      <c r="D80" s="954"/>
      <c r="E80" s="954"/>
      <c r="F80" s="955"/>
      <c r="G80" s="953" t="str">
        <f>IF(ISTEXT(入力!D123),入力!D123&amp;"-"&amp;入力!F123&amp;"-"&amp;入力!H123,"")</f>
        <v/>
      </c>
      <c r="H80" s="954"/>
      <c r="I80" s="954"/>
      <c r="J80" s="955"/>
    </row>
    <row r="81" spans="2:11" ht="17.25" customHeight="1">
      <c r="B81" s="319" t="s">
        <v>626</v>
      </c>
      <c r="C81" s="953" t="str">
        <f>IF(ISTEXT(入力!D117),入力!D117,"")</f>
        <v/>
      </c>
      <c r="D81" s="954"/>
      <c r="E81" s="954"/>
      <c r="F81" s="955"/>
      <c r="G81" s="953" t="str">
        <f>IF(ISTEXT(入力!D124),入力!D124,"")</f>
        <v/>
      </c>
      <c r="H81" s="954"/>
      <c r="I81" s="954"/>
      <c r="J81" s="955"/>
    </row>
    <row r="82" spans="2:11" ht="8.25" customHeight="1">
      <c r="B82" s="42"/>
      <c r="C82" s="317"/>
      <c r="D82" s="5"/>
      <c r="E82" s="5"/>
      <c r="F82" s="5"/>
    </row>
    <row r="83" spans="2:11" ht="25.5" customHeight="1">
      <c r="B83" s="991" t="s">
        <v>975</v>
      </c>
      <c r="C83" s="991"/>
      <c r="D83" s="991"/>
      <c r="E83" s="991"/>
      <c r="F83" s="991"/>
      <c r="G83" s="991"/>
      <c r="H83" s="991"/>
      <c r="I83" s="991"/>
      <c r="J83" s="402">
        <f>I3</f>
        <v>0</v>
      </c>
      <c r="K83"/>
    </row>
    <row r="84" spans="2:11">
      <c r="B84" s="3" t="s">
        <v>868</v>
      </c>
      <c r="K84"/>
    </row>
    <row r="85" spans="2:11" ht="36">
      <c r="B85" s="8" t="s">
        <v>765</v>
      </c>
      <c r="C85" s="855" t="s">
        <v>6</v>
      </c>
      <c r="D85" s="948"/>
      <c r="E85" s="948"/>
      <c r="F85" s="949"/>
      <c r="G85" s="855" t="s">
        <v>22</v>
      </c>
      <c r="H85" s="949"/>
      <c r="I85" s="12" t="s">
        <v>21</v>
      </c>
      <c r="J85" s="12" t="s">
        <v>18</v>
      </c>
      <c r="K85"/>
    </row>
    <row r="86" spans="2:11" ht="24" customHeight="1">
      <c r="B86" s="983">
        <f>入力!A95</f>
        <v>0</v>
      </c>
      <c r="C86" s="940">
        <f>入力!C95</f>
        <v>0</v>
      </c>
      <c r="D86" s="944"/>
      <c r="E86" s="944"/>
      <c r="F86" s="941"/>
      <c r="G86" s="940">
        <f>入力!I95</f>
        <v>0</v>
      </c>
      <c r="H86" s="941"/>
      <c r="I86" s="485" t="str">
        <f>IF(ISNONTEXT(入力!L95),IF(入力!L95&gt;0,入力!L95,""),"")</f>
        <v/>
      </c>
      <c r="J86" s="986">
        <f>入力!P95</f>
        <v>0</v>
      </c>
      <c r="K86"/>
    </row>
    <row r="87" spans="2:11" ht="24" customHeight="1">
      <c r="B87" s="985"/>
      <c r="C87" s="956"/>
      <c r="D87" s="957"/>
      <c r="E87" s="957"/>
      <c r="F87" s="958"/>
      <c r="G87" s="942"/>
      <c r="H87" s="943"/>
      <c r="I87" s="486" t="str">
        <f>IF(ISNONTEXT(入力!N95),IF(入力!N95&gt;0,入力!N95,""),"")</f>
        <v/>
      </c>
      <c r="J87" s="987"/>
      <c r="K87"/>
    </row>
    <row r="88" spans="2:11" ht="24" customHeight="1">
      <c r="B88" s="983">
        <f>入力!A96</f>
        <v>0</v>
      </c>
      <c r="C88" s="940">
        <f>入力!C96</f>
        <v>0</v>
      </c>
      <c r="D88" s="944"/>
      <c r="E88" s="944"/>
      <c r="F88" s="941"/>
      <c r="G88" s="940">
        <f>入力!I96</f>
        <v>0</v>
      </c>
      <c r="H88" s="941"/>
      <c r="I88" s="485" t="str">
        <f>IF(ISNONTEXT(入力!L96),IF(入力!L96&gt;0,入力!L96,""),"")</f>
        <v/>
      </c>
      <c r="J88" s="986">
        <f>入力!P96</f>
        <v>0</v>
      </c>
      <c r="K88"/>
    </row>
    <row r="89" spans="2:11" ht="24" customHeight="1">
      <c r="B89" s="985"/>
      <c r="C89" s="942"/>
      <c r="D89" s="945"/>
      <c r="E89" s="945"/>
      <c r="F89" s="943"/>
      <c r="G89" s="942"/>
      <c r="H89" s="943"/>
      <c r="I89" s="486" t="str">
        <f>IF(ISNONTEXT(入力!N96),IF(入力!N96&gt;0,入力!N96,""),"")</f>
        <v/>
      </c>
      <c r="J89" s="987"/>
      <c r="K89"/>
    </row>
    <row r="90" spans="2:11" ht="24" customHeight="1">
      <c r="B90" s="983">
        <f>入力!A97</f>
        <v>0</v>
      </c>
      <c r="C90" s="940">
        <f>入力!C97</f>
        <v>0</v>
      </c>
      <c r="D90" s="944"/>
      <c r="E90" s="944"/>
      <c r="F90" s="941"/>
      <c r="G90" s="940">
        <f>入力!I97</f>
        <v>0</v>
      </c>
      <c r="H90" s="941"/>
      <c r="I90" s="485" t="str">
        <f>IF(ISNONTEXT(入力!L97),IF(入力!L97&gt;0,入力!L97,""),"")</f>
        <v/>
      </c>
      <c r="J90" s="986">
        <f>入力!P97</f>
        <v>0</v>
      </c>
      <c r="K90"/>
    </row>
    <row r="91" spans="2:11" ht="24" customHeight="1">
      <c r="B91" s="985"/>
      <c r="C91" s="942"/>
      <c r="D91" s="945"/>
      <c r="E91" s="945"/>
      <c r="F91" s="943"/>
      <c r="G91" s="942"/>
      <c r="H91" s="943"/>
      <c r="I91" s="486" t="str">
        <f>IF(ISNONTEXT(入力!N97),IF(入力!N97&gt;0,入力!N97,""),"")</f>
        <v/>
      </c>
      <c r="J91" s="987"/>
      <c r="K91"/>
    </row>
    <row r="92" spans="2:11" ht="24" customHeight="1">
      <c r="B92" s="983">
        <f>入力!A98</f>
        <v>0</v>
      </c>
      <c r="C92" s="940">
        <f>入力!C98</f>
        <v>0</v>
      </c>
      <c r="D92" s="944"/>
      <c r="E92" s="944"/>
      <c r="F92" s="941"/>
      <c r="G92" s="940">
        <f>入力!I98</f>
        <v>0</v>
      </c>
      <c r="H92" s="941"/>
      <c r="I92" s="485" t="str">
        <f>IF(ISNONTEXT(入力!L98),IF(入力!L98&gt;0,入力!L98,""),"")</f>
        <v/>
      </c>
      <c r="J92" s="986">
        <f>入力!P98</f>
        <v>0</v>
      </c>
      <c r="K92"/>
    </row>
    <row r="93" spans="2:11" ht="24" customHeight="1">
      <c r="B93" s="985"/>
      <c r="C93" s="942"/>
      <c r="D93" s="945"/>
      <c r="E93" s="945"/>
      <c r="F93" s="943"/>
      <c r="G93" s="942"/>
      <c r="H93" s="943"/>
      <c r="I93" s="486" t="str">
        <f>IF(ISNONTEXT(入力!N98),IF(入力!N98&gt;0,入力!N98,""),"")</f>
        <v/>
      </c>
      <c r="J93" s="987"/>
      <c r="K93"/>
    </row>
    <row r="94" spans="2:11" ht="24" customHeight="1">
      <c r="B94" s="983">
        <f>入力!A99</f>
        <v>0</v>
      </c>
      <c r="C94" s="940">
        <f>入力!C99</f>
        <v>0</v>
      </c>
      <c r="D94" s="944"/>
      <c r="E94" s="944"/>
      <c r="F94" s="941"/>
      <c r="G94" s="940">
        <f>入力!I99</f>
        <v>0</v>
      </c>
      <c r="H94" s="941"/>
      <c r="I94" s="485" t="str">
        <f>IF(ISNONTEXT(入力!L99),IF(入力!L99&gt;0,入力!L99,""),"")</f>
        <v/>
      </c>
      <c r="J94" s="986">
        <f>入力!P99</f>
        <v>0</v>
      </c>
      <c r="K94"/>
    </row>
    <row r="95" spans="2:11" ht="24" customHeight="1">
      <c r="B95" s="985"/>
      <c r="C95" s="942"/>
      <c r="D95" s="945"/>
      <c r="E95" s="945"/>
      <c r="F95" s="943"/>
      <c r="G95" s="942"/>
      <c r="H95" s="943"/>
      <c r="I95" s="486" t="str">
        <f>IF(ISNONTEXT(入力!N99),IF(入力!N99&gt;0,入力!N99,""),"")</f>
        <v/>
      </c>
      <c r="J95" s="987"/>
      <c r="K95"/>
    </row>
    <row r="96" spans="2:11" ht="24" customHeight="1">
      <c r="B96" s="983">
        <f>入力!A100</f>
        <v>0</v>
      </c>
      <c r="C96" s="940">
        <f>入力!C100</f>
        <v>0</v>
      </c>
      <c r="D96" s="944"/>
      <c r="E96" s="944"/>
      <c r="F96" s="941"/>
      <c r="G96" s="940">
        <f>入力!I100</f>
        <v>0</v>
      </c>
      <c r="H96" s="941"/>
      <c r="I96" s="485" t="str">
        <f>IF(ISNONTEXT(入力!L100),IF(入力!L100&gt;0,入力!L100,""),"")</f>
        <v/>
      </c>
      <c r="J96" s="986">
        <f>入力!P100</f>
        <v>0</v>
      </c>
      <c r="K96"/>
    </row>
    <row r="97" spans="2:11" ht="24" customHeight="1">
      <c r="B97" s="985"/>
      <c r="C97" s="942"/>
      <c r="D97" s="945"/>
      <c r="E97" s="945"/>
      <c r="F97" s="943"/>
      <c r="G97" s="942"/>
      <c r="H97" s="943"/>
      <c r="I97" s="486" t="str">
        <f>IF(ISNONTEXT(入力!N100),IF(入力!N100&gt;0,入力!N100,""),"")</f>
        <v/>
      </c>
      <c r="J97" s="987"/>
      <c r="K97"/>
    </row>
    <row r="98" spans="2:11" ht="24" customHeight="1">
      <c r="B98" s="983">
        <f>入力!A101</f>
        <v>0</v>
      </c>
      <c r="C98" s="940">
        <f>入力!C101</f>
        <v>0</v>
      </c>
      <c r="D98" s="944"/>
      <c r="E98" s="944"/>
      <c r="F98" s="941"/>
      <c r="G98" s="940">
        <f>入力!I101</f>
        <v>0</v>
      </c>
      <c r="H98" s="941"/>
      <c r="I98" s="485" t="str">
        <f>IF(ISNONTEXT(入力!L101),IF(入力!L101&gt;0,入力!L101,""),"")</f>
        <v/>
      </c>
      <c r="J98" s="986">
        <f>入力!P101</f>
        <v>0</v>
      </c>
      <c r="K98"/>
    </row>
    <row r="99" spans="2:11" ht="24" customHeight="1">
      <c r="B99" s="985"/>
      <c r="C99" s="942"/>
      <c r="D99" s="945"/>
      <c r="E99" s="945"/>
      <c r="F99" s="943"/>
      <c r="G99" s="942"/>
      <c r="H99" s="943"/>
      <c r="I99" s="486" t="str">
        <f>IF(ISNONTEXT(入力!N101),IF(入力!N101&gt;0,入力!N101,""),"")</f>
        <v/>
      </c>
      <c r="J99" s="987"/>
      <c r="K99"/>
    </row>
    <row r="100" spans="2:11" ht="24" customHeight="1">
      <c r="B100" s="983">
        <f>入力!A102</f>
        <v>0</v>
      </c>
      <c r="C100" s="940">
        <f>入力!C102</f>
        <v>0</v>
      </c>
      <c r="D100" s="944"/>
      <c r="E100" s="944"/>
      <c r="F100" s="941"/>
      <c r="G100" s="940">
        <f>入力!I102</f>
        <v>0</v>
      </c>
      <c r="H100" s="941"/>
      <c r="I100" s="485" t="str">
        <f>IF(ISNONTEXT(入力!L102),IF(入力!L102&gt;0,入力!L102,""),"")</f>
        <v/>
      </c>
      <c r="J100" s="986">
        <f>入力!P102</f>
        <v>0</v>
      </c>
      <c r="K100"/>
    </row>
    <row r="101" spans="2:11" ht="24" customHeight="1">
      <c r="B101" s="985"/>
      <c r="C101" s="942"/>
      <c r="D101" s="945"/>
      <c r="E101" s="945"/>
      <c r="F101" s="943"/>
      <c r="G101" s="942"/>
      <c r="H101" s="943"/>
      <c r="I101" s="486" t="str">
        <f>IF(ISNONTEXT(入力!N102),IF(入力!N102&gt;0,入力!N102,""),"")</f>
        <v/>
      </c>
      <c r="J101" s="987"/>
      <c r="K101"/>
    </row>
    <row r="102" spans="2:11" ht="24" customHeight="1">
      <c r="B102" s="983">
        <f>入力!A103</f>
        <v>0</v>
      </c>
      <c r="C102" s="940">
        <f>入力!C103</f>
        <v>0</v>
      </c>
      <c r="D102" s="944"/>
      <c r="E102" s="944"/>
      <c r="F102" s="941"/>
      <c r="G102" s="940">
        <f>入力!I103</f>
        <v>0</v>
      </c>
      <c r="H102" s="941"/>
      <c r="I102" s="485" t="str">
        <f>IF(ISNONTEXT(入力!L103),IF(入力!L103&gt;0,入力!L103,""),"")</f>
        <v/>
      </c>
      <c r="J102" s="986">
        <f>入力!P103</f>
        <v>0</v>
      </c>
      <c r="K102"/>
    </row>
    <row r="103" spans="2:11" ht="24" customHeight="1">
      <c r="B103" s="985"/>
      <c r="C103" s="942"/>
      <c r="D103" s="945"/>
      <c r="E103" s="945"/>
      <c r="F103" s="943"/>
      <c r="G103" s="942"/>
      <c r="H103" s="943"/>
      <c r="I103" s="486" t="str">
        <f>IF(ISNONTEXT(入力!N103),IF(入力!N103&gt;0,入力!N103,""),"")</f>
        <v/>
      </c>
      <c r="J103" s="987"/>
      <c r="K103"/>
    </row>
    <row r="104" spans="2:11" ht="24" customHeight="1">
      <c r="B104" s="983">
        <f>入力!A104</f>
        <v>0</v>
      </c>
      <c r="C104" s="940">
        <f>入力!C104</f>
        <v>0</v>
      </c>
      <c r="D104" s="944"/>
      <c r="E104" s="944"/>
      <c r="F104" s="941"/>
      <c r="G104" s="940">
        <f>入力!I104</f>
        <v>0</v>
      </c>
      <c r="H104" s="941"/>
      <c r="I104" s="485" t="str">
        <f>IF(ISNONTEXT(入力!L104),IF(入力!L104&gt;0,入力!L104,""),"")</f>
        <v/>
      </c>
      <c r="J104" s="986">
        <f>入力!P104</f>
        <v>0</v>
      </c>
      <c r="K104"/>
    </row>
    <row r="105" spans="2:11" ht="24" customHeight="1">
      <c r="B105" s="985"/>
      <c r="C105" s="942"/>
      <c r="D105" s="945"/>
      <c r="E105" s="945"/>
      <c r="F105" s="943"/>
      <c r="G105" s="942"/>
      <c r="H105" s="943"/>
      <c r="I105" s="486" t="str">
        <f>IF(ISNONTEXT(入力!N104),IF(入力!N104&gt;0,入力!N104,""),"")</f>
        <v/>
      </c>
      <c r="J105" s="987"/>
      <c r="K105"/>
    </row>
    <row r="106" spans="2:11" ht="24" customHeight="1">
      <c r="B106" s="983">
        <f>入力!A105</f>
        <v>0</v>
      </c>
      <c r="C106" s="940">
        <f>入力!C105</f>
        <v>0</v>
      </c>
      <c r="D106" s="944"/>
      <c r="E106" s="944"/>
      <c r="F106" s="941"/>
      <c r="G106" s="940">
        <f>入力!I105</f>
        <v>0</v>
      </c>
      <c r="H106" s="941"/>
      <c r="I106" s="485" t="str">
        <f>IF(ISNONTEXT(入力!L105),IF(入力!L105&gt;0,入力!L105,""),"")</f>
        <v/>
      </c>
      <c r="J106" s="986">
        <f>入力!P105</f>
        <v>0</v>
      </c>
      <c r="K106"/>
    </row>
    <row r="107" spans="2:11" ht="24" customHeight="1">
      <c r="B107" s="985"/>
      <c r="C107" s="942"/>
      <c r="D107" s="945"/>
      <c r="E107" s="945"/>
      <c r="F107" s="943"/>
      <c r="G107" s="942"/>
      <c r="H107" s="943"/>
      <c r="I107" s="486" t="str">
        <f>IF(ISNONTEXT(入力!N105),IF(入力!N105&gt;0,入力!N105,""),"")</f>
        <v/>
      </c>
      <c r="J107" s="987"/>
      <c r="K107"/>
    </row>
    <row r="108" spans="2:11" ht="24" customHeight="1">
      <c r="B108" s="983">
        <f>入力!A106</f>
        <v>0</v>
      </c>
      <c r="C108" s="940">
        <f>入力!C106</f>
        <v>0</v>
      </c>
      <c r="D108" s="944"/>
      <c r="E108" s="944"/>
      <c r="F108" s="941"/>
      <c r="G108" s="940">
        <f>入力!I106</f>
        <v>0</v>
      </c>
      <c r="H108" s="941"/>
      <c r="I108" s="485" t="str">
        <f>IF(ISNONTEXT(入力!L106),IF(入力!L106&gt;0,入力!L106,""),"")</f>
        <v/>
      </c>
      <c r="J108" s="986">
        <f>入力!P106</f>
        <v>0</v>
      </c>
      <c r="K108"/>
    </row>
    <row r="109" spans="2:11" ht="24" customHeight="1">
      <c r="B109" s="985"/>
      <c r="C109" s="942"/>
      <c r="D109" s="945"/>
      <c r="E109" s="945"/>
      <c r="F109" s="943"/>
      <c r="G109" s="942"/>
      <c r="H109" s="943"/>
      <c r="I109" s="486" t="str">
        <f>IF(ISNONTEXT(入力!N106),IF(入力!N106&gt;0,入力!N106,""),"")</f>
        <v/>
      </c>
      <c r="J109" s="987"/>
      <c r="K109"/>
    </row>
    <row r="110" spans="2:11" ht="24" customHeight="1">
      <c r="B110" s="983">
        <f>入力!A107</f>
        <v>0</v>
      </c>
      <c r="C110" s="940">
        <f>入力!C107</f>
        <v>0</v>
      </c>
      <c r="D110" s="944"/>
      <c r="E110" s="944"/>
      <c r="F110" s="941"/>
      <c r="G110" s="940">
        <f>入力!I107</f>
        <v>0</v>
      </c>
      <c r="H110" s="941"/>
      <c r="I110" s="485" t="str">
        <f>IF(ISNONTEXT(入力!L107),IF(入力!L107&gt;0,入力!L107,""),"")</f>
        <v/>
      </c>
      <c r="J110" s="986">
        <f>入力!P107</f>
        <v>0</v>
      </c>
      <c r="K110"/>
    </row>
    <row r="111" spans="2:11" ht="24" customHeight="1">
      <c r="B111" s="985"/>
      <c r="C111" s="942"/>
      <c r="D111" s="945"/>
      <c r="E111" s="945"/>
      <c r="F111" s="943"/>
      <c r="G111" s="942"/>
      <c r="H111" s="943"/>
      <c r="I111" s="486" t="str">
        <f>IF(ISNONTEXT(入力!N107),IF(入力!N107&gt;0,入力!N107,""),"")</f>
        <v/>
      </c>
      <c r="J111" s="987"/>
      <c r="K111"/>
    </row>
    <row r="112" spans="2:11" ht="24" customHeight="1">
      <c r="B112" s="983">
        <f>入力!A108</f>
        <v>0</v>
      </c>
      <c r="C112" s="940">
        <f>入力!C108</f>
        <v>0</v>
      </c>
      <c r="D112" s="944"/>
      <c r="E112" s="944"/>
      <c r="F112" s="941"/>
      <c r="G112" s="940">
        <f>入力!I108</f>
        <v>0</v>
      </c>
      <c r="H112" s="941"/>
      <c r="I112" s="485" t="str">
        <f>IF(ISNONTEXT(入力!L108),IF(入力!L108&gt;0,入力!L108,""),"")</f>
        <v/>
      </c>
      <c r="J112" s="986">
        <f>入力!P108</f>
        <v>0</v>
      </c>
      <c r="K112"/>
    </row>
    <row r="113" spans="2:11" ht="24" customHeight="1">
      <c r="B113" s="985"/>
      <c r="C113" s="942"/>
      <c r="D113" s="945"/>
      <c r="E113" s="945"/>
      <c r="F113" s="943"/>
      <c r="G113" s="942"/>
      <c r="H113" s="943"/>
      <c r="I113" s="486" t="str">
        <f>IF(ISNONTEXT(入力!N108),IF(入力!N108&gt;0,入力!N108,""),"")</f>
        <v/>
      </c>
      <c r="J113" s="987"/>
      <c r="K113"/>
    </row>
    <row r="114" spans="2:11" ht="24" customHeight="1">
      <c r="B114" s="983">
        <f>入力!A109</f>
        <v>0</v>
      </c>
      <c r="C114" s="940">
        <f>入力!C109</f>
        <v>0</v>
      </c>
      <c r="D114" s="944"/>
      <c r="E114" s="944"/>
      <c r="F114" s="941"/>
      <c r="G114" s="940">
        <f>入力!I109</f>
        <v>0</v>
      </c>
      <c r="H114" s="941"/>
      <c r="I114" s="485" t="str">
        <f>IF(ISNONTEXT(入力!L109),IF(入力!L109&gt;0,入力!L109,""),"")</f>
        <v/>
      </c>
      <c r="J114" s="986">
        <f>入力!P109</f>
        <v>0</v>
      </c>
      <c r="K114"/>
    </row>
    <row r="115" spans="2:11" ht="24" customHeight="1">
      <c r="B115" s="984"/>
      <c r="C115" s="956"/>
      <c r="D115" s="957"/>
      <c r="E115" s="957"/>
      <c r="F115" s="958"/>
      <c r="G115" s="956"/>
      <c r="H115" s="958"/>
      <c r="I115" s="486" t="str">
        <f>IF(ISNONTEXT(入力!N109),IF(入力!N109&gt;0,入力!N109,""),"")</f>
        <v/>
      </c>
      <c r="J115" s="988"/>
      <c r="K115"/>
    </row>
    <row r="116" spans="2:11">
      <c r="B116" s="4"/>
    </row>
  </sheetData>
  <sheetProtection password="CC4B" sheet="1" objects="1" selectLockedCells="1"/>
  <mergeCells count="213">
    <mergeCell ref="E73:G73"/>
    <mergeCell ref="B78:B79"/>
    <mergeCell ref="C81:F81"/>
    <mergeCell ref="C80:F80"/>
    <mergeCell ref="C79:F79"/>
    <mergeCell ref="C78:F78"/>
    <mergeCell ref="C71:D71"/>
    <mergeCell ref="C73:D73"/>
    <mergeCell ref="B83:I83"/>
    <mergeCell ref="H73:I73"/>
    <mergeCell ref="G80:J80"/>
    <mergeCell ref="E72:G72"/>
    <mergeCell ref="J102:J103"/>
    <mergeCell ref="J104:J105"/>
    <mergeCell ref="J98:J99"/>
    <mergeCell ref="J92:J93"/>
    <mergeCell ref="J100:J101"/>
    <mergeCell ref="J90:J91"/>
    <mergeCell ref="J88:J89"/>
    <mergeCell ref="B86:B87"/>
    <mergeCell ref="C94:F95"/>
    <mergeCell ref="C96:F97"/>
    <mergeCell ref="J94:J95"/>
    <mergeCell ref="J86:J87"/>
    <mergeCell ref="G96:H97"/>
    <mergeCell ref="J96:J97"/>
    <mergeCell ref="B88:B89"/>
    <mergeCell ref="B90:B91"/>
    <mergeCell ref="G102:H103"/>
    <mergeCell ref="G92:H93"/>
    <mergeCell ref="B104:B105"/>
    <mergeCell ref="B92:B93"/>
    <mergeCell ref="B94:B95"/>
    <mergeCell ref="B96:B97"/>
    <mergeCell ref="G88:H89"/>
    <mergeCell ref="G94:H95"/>
    <mergeCell ref="B100:B101"/>
    <mergeCell ref="B102:B103"/>
    <mergeCell ref="C100:F101"/>
    <mergeCell ref="C102:F103"/>
    <mergeCell ref="G110:H111"/>
    <mergeCell ref="C98:F99"/>
    <mergeCell ref="C104:F105"/>
    <mergeCell ref="G104:H105"/>
    <mergeCell ref="G98:H99"/>
    <mergeCell ref="G100:H101"/>
    <mergeCell ref="B98:B99"/>
    <mergeCell ref="B114:B115"/>
    <mergeCell ref="G106:H107"/>
    <mergeCell ref="G112:H113"/>
    <mergeCell ref="B108:B109"/>
    <mergeCell ref="J110:J111"/>
    <mergeCell ref="J108:J109"/>
    <mergeCell ref="C114:F115"/>
    <mergeCell ref="G108:H109"/>
    <mergeCell ref="J114:J115"/>
    <mergeCell ref="J112:J113"/>
    <mergeCell ref="C108:F109"/>
    <mergeCell ref="G114:H115"/>
    <mergeCell ref="B106:B107"/>
    <mergeCell ref="C106:F107"/>
    <mergeCell ref="B112:B113"/>
    <mergeCell ref="C112:F113"/>
    <mergeCell ref="J106:J107"/>
    <mergeCell ref="B110:B111"/>
    <mergeCell ref="C110:F111"/>
    <mergeCell ref="I8:J8"/>
    <mergeCell ref="I18:J18"/>
    <mergeCell ref="G17:J17"/>
    <mergeCell ref="G27:J27"/>
    <mergeCell ref="G30:J30"/>
    <mergeCell ref="E66:G66"/>
    <mergeCell ref="E65:G65"/>
    <mergeCell ref="C65:D65"/>
    <mergeCell ref="C66:D66"/>
    <mergeCell ref="I57:J57"/>
    <mergeCell ref="E45:F45"/>
    <mergeCell ref="D36:E36"/>
    <mergeCell ref="B51:D51"/>
    <mergeCell ref="E55:F55"/>
    <mergeCell ref="E58:F58"/>
    <mergeCell ref="I58:J58"/>
    <mergeCell ref="B55:D55"/>
    <mergeCell ref="F40:G40"/>
    <mergeCell ref="B53:D53"/>
    <mergeCell ref="I40:J40"/>
    <mergeCell ref="G36:J36"/>
    <mergeCell ref="G41:H41"/>
    <mergeCell ref="E41:F41"/>
    <mergeCell ref="C41:D41"/>
    <mergeCell ref="H67:I67"/>
    <mergeCell ref="G58:H58"/>
    <mergeCell ref="E67:G67"/>
    <mergeCell ref="H65:I65"/>
    <mergeCell ref="H66:I66"/>
    <mergeCell ref="H69:I69"/>
    <mergeCell ref="G57:H57"/>
    <mergeCell ref="E53:F53"/>
    <mergeCell ref="E50:F50"/>
    <mergeCell ref="G90:H91"/>
    <mergeCell ref="C92:F93"/>
    <mergeCell ref="E70:G70"/>
    <mergeCell ref="C69:D69"/>
    <mergeCell ref="C70:D70"/>
    <mergeCell ref="C68:D68"/>
    <mergeCell ref="E68:G68"/>
    <mergeCell ref="H68:I68"/>
    <mergeCell ref="H70:I70"/>
    <mergeCell ref="C85:F85"/>
    <mergeCell ref="C90:F91"/>
    <mergeCell ref="C88:F89"/>
    <mergeCell ref="E71:G71"/>
    <mergeCell ref="C72:D72"/>
    <mergeCell ref="G79:J79"/>
    <mergeCell ref="G81:J81"/>
    <mergeCell ref="C86:F87"/>
    <mergeCell ref="C77:F77"/>
    <mergeCell ref="H71:I71"/>
    <mergeCell ref="H72:I72"/>
    <mergeCell ref="G77:J77"/>
    <mergeCell ref="G78:J78"/>
    <mergeCell ref="G85:H85"/>
    <mergeCell ref="G86:H87"/>
    <mergeCell ref="C67:D67"/>
    <mergeCell ref="B36:C36"/>
    <mergeCell ref="B37:C37"/>
    <mergeCell ref="D37:E37"/>
    <mergeCell ref="C58:D58"/>
    <mergeCell ref="E69:G69"/>
    <mergeCell ref="D8:E8"/>
    <mergeCell ref="B8:B9"/>
    <mergeCell ref="D9:E9"/>
    <mergeCell ref="F8:H8"/>
    <mergeCell ref="B10:B11"/>
    <mergeCell ref="F9:H9"/>
    <mergeCell ref="D15:I15"/>
    <mergeCell ref="E57:F57"/>
    <mergeCell ref="C57:D57"/>
    <mergeCell ref="B48:D48"/>
    <mergeCell ref="B46:D46"/>
    <mergeCell ref="B45:D45"/>
    <mergeCell ref="E48:F48"/>
    <mergeCell ref="B43:D43"/>
    <mergeCell ref="B44:D44"/>
    <mergeCell ref="C38:D38"/>
    <mergeCell ref="B47:D47"/>
    <mergeCell ref="E46:F46"/>
    <mergeCell ref="C7:D7"/>
    <mergeCell ref="H5:J5"/>
    <mergeCell ref="B1:J1"/>
    <mergeCell ref="G3:H3"/>
    <mergeCell ref="I3:J3"/>
    <mergeCell ref="G2:H2"/>
    <mergeCell ref="B2:D2"/>
    <mergeCell ref="I2:J2"/>
    <mergeCell ref="C40:D40"/>
    <mergeCell ref="I9:J9"/>
    <mergeCell ref="E2:F2"/>
    <mergeCell ref="B3:D3"/>
    <mergeCell ref="E3:F3"/>
    <mergeCell ref="B5:B6"/>
    <mergeCell ref="C6:G6"/>
    <mergeCell ref="H6:J6"/>
    <mergeCell ref="C5:G5"/>
    <mergeCell ref="G28:J28"/>
    <mergeCell ref="D18:E18"/>
    <mergeCell ref="C24:E24"/>
    <mergeCell ref="D19:E19"/>
    <mergeCell ref="F18:H18"/>
    <mergeCell ref="C28:F28"/>
    <mergeCell ref="D34:E34"/>
    <mergeCell ref="E38:F38"/>
    <mergeCell ref="E44:F44"/>
    <mergeCell ref="E49:F49"/>
    <mergeCell ref="E43:F43"/>
    <mergeCell ref="B54:D54"/>
    <mergeCell ref="E54:F54"/>
    <mergeCell ref="E51:F51"/>
    <mergeCell ref="E47:F47"/>
    <mergeCell ref="B50:D50"/>
    <mergeCell ref="E52:F52"/>
    <mergeCell ref="B52:D52"/>
    <mergeCell ref="B49:D49"/>
    <mergeCell ref="B35:C35"/>
    <mergeCell ref="B27:B31"/>
    <mergeCell ref="D20:E20"/>
    <mergeCell ref="F19:H19"/>
    <mergeCell ref="G31:J31"/>
    <mergeCell ref="I20:J20"/>
    <mergeCell ref="F20:H20"/>
    <mergeCell ref="B23:B24"/>
    <mergeCell ref="C29:F29"/>
    <mergeCell ref="D35:E35"/>
    <mergeCell ref="G10:J10"/>
    <mergeCell ref="G11:J11"/>
    <mergeCell ref="C10:E10"/>
    <mergeCell ref="C11:E11"/>
    <mergeCell ref="H34:I34"/>
    <mergeCell ref="C27:F27"/>
    <mergeCell ref="G24:J24"/>
    <mergeCell ref="C23:E23"/>
    <mergeCell ref="G23:J23"/>
    <mergeCell ref="C31:F31"/>
    <mergeCell ref="E17:F17"/>
    <mergeCell ref="I19:J19"/>
    <mergeCell ref="B15:C15"/>
    <mergeCell ref="F13:F14"/>
    <mergeCell ref="B21:B22"/>
    <mergeCell ref="B13:B14"/>
    <mergeCell ref="C17:D17"/>
    <mergeCell ref="B34:C34"/>
    <mergeCell ref="G29:J29"/>
    <mergeCell ref="C30:F30"/>
  </mergeCells>
  <phoneticPr fontId="2"/>
  <conditionalFormatting sqref="D35:E35">
    <cfRule type="cellIs" dxfId="0" priority="2" stopIfTrue="1" operator="equal">
      <formula>""</formula>
    </cfRule>
  </conditionalFormatting>
  <printOptions horizontalCentered="1"/>
  <pageMargins left="0.78740157480314965" right="0.27559055118110237" top="0.35433070866141736" bottom="0.59055118110236227" header="0.31496062992125984" footer="0.31496062992125984"/>
  <pageSetup paperSize="9" scale="98" fitToHeight="3" orientation="portrait" r:id="rId1"/>
  <headerFooter alignWithMargins="0">
    <oddFooter>&amp;C&amp;A　　　&amp;P / &amp;N</oddFooter>
  </headerFooter>
  <rowBreaks count="2" manualBreakCount="2">
    <brk id="41" min="1" max="9" man="1"/>
    <brk id="82"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Normal="100" workbookViewId="0">
      <selection activeCell="N1" sqref="N1"/>
    </sheetView>
  </sheetViews>
  <sheetFormatPr defaultRowHeight="13.5"/>
  <cols>
    <col min="1" max="2" width="9" style="14" customWidth="1"/>
    <col min="3" max="4" width="8.625" style="14" customWidth="1"/>
    <col min="5" max="5" width="2" style="14" customWidth="1"/>
    <col min="6" max="13" width="8" style="14" customWidth="1"/>
    <col min="14" max="16384" width="9" style="14"/>
  </cols>
  <sheetData>
    <row r="1" spans="1:14" ht="21">
      <c r="A1" s="1027" t="s">
        <v>670</v>
      </c>
      <c r="B1" s="1028"/>
      <c r="C1" s="1028"/>
      <c r="D1" s="1028"/>
      <c r="E1" s="1028"/>
      <c r="F1" s="1028"/>
      <c r="G1" s="1028"/>
      <c r="H1" s="1028"/>
      <c r="I1" s="1028"/>
      <c r="J1" s="1028"/>
      <c r="K1" s="1028"/>
      <c r="L1" s="1028"/>
      <c r="M1" s="1028"/>
      <c r="N1" s="488"/>
    </row>
    <row r="2" spans="1:14" ht="18.75">
      <c r="A2" s="1047" t="s">
        <v>915</v>
      </c>
      <c r="B2" s="1047"/>
      <c r="C2" s="1047"/>
      <c r="D2" s="1047"/>
      <c r="E2" s="1047"/>
      <c r="F2" s="1047"/>
      <c r="G2" s="1047"/>
      <c r="H2" s="1047"/>
      <c r="I2" s="1047"/>
      <c r="J2" s="1047"/>
      <c r="K2" s="1047"/>
      <c r="L2" s="1047"/>
      <c r="M2" s="1047"/>
      <c r="N2" s="488"/>
    </row>
    <row r="3" spans="1:14" ht="14.25" thickBot="1">
      <c r="A3" s="1050" t="s">
        <v>30</v>
      </c>
      <c r="B3" s="1050"/>
      <c r="C3" s="1050"/>
      <c r="D3" s="1050"/>
      <c r="E3" s="1050"/>
      <c r="F3" s="1050"/>
      <c r="G3" s="1050"/>
      <c r="H3" s="1050"/>
      <c r="I3" s="1050"/>
      <c r="J3" s="1050"/>
      <c r="K3" s="1050"/>
      <c r="L3" s="1050"/>
      <c r="M3" s="1050"/>
      <c r="N3" s="488"/>
    </row>
    <row r="4" spans="1:14" ht="18" customHeight="1">
      <c r="A4" s="1029" t="s">
        <v>512</v>
      </c>
      <c r="B4" s="1030"/>
      <c r="C4" s="1031" t="s">
        <v>42</v>
      </c>
      <c r="D4" s="1032"/>
      <c r="E4" s="1032"/>
      <c r="F4" s="1032"/>
      <c r="G4" s="1032"/>
      <c r="H4" s="1032"/>
      <c r="I4" s="1032"/>
      <c r="J4" s="1048" t="s">
        <v>514</v>
      </c>
      <c r="K4" s="1009">
        <f>基本情報!I3</f>
        <v>0</v>
      </c>
      <c r="L4" s="1010"/>
      <c r="M4" s="1011"/>
    </row>
    <row r="5" spans="1:14" ht="18.75" customHeight="1">
      <c r="A5" s="995"/>
      <c r="B5" s="996"/>
      <c r="C5" s="1044" t="s">
        <v>511</v>
      </c>
      <c r="D5" s="1064" t="str">
        <f>DBCS(基本情報!C5)</f>
        <v/>
      </c>
      <c r="E5" s="1065"/>
      <c r="F5" s="1065"/>
      <c r="G5" s="1065"/>
      <c r="H5" s="1065"/>
      <c r="I5" s="1065"/>
      <c r="J5" s="1049"/>
      <c r="K5" s="1012"/>
      <c r="L5" s="1013"/>
      <c r="M5" s="1014"/>
    </row>
    <row r="6" spans="1:14" ht="18.75" customHeight="1">
      <c r="A6" s="995"/>
      <c r="B6" s="996"/>
      <c r="C6" s="1045"/>
      <c r="D6" s="1040" t="str">
        <f ca="1">基本情報!C6</f>
        <v/>
      </c>
      <c r="E6" s="1041"/>
      <c r="F6" s="1041"/>
      <c r="G6" s="1041"/>
      <c r="H6" s="1041"/>
      <c r="I6" s="1041"/>
      <c r="J6" s="1051">
        <f>基本情報!H6</f>
        <v>0</v>
      </c>
      <c r="K6" s="1051"/>
      <c r="L6" s="1051"/>
      <c r="M6" s="1052"/>
    </row>
    <row r="7" spans="1:14" ht="18.75" customHeight="1">
      <c r="A7" s="995"/>
      <c r="B7" s="996"/>
      <c r="C7" s="1046"/>
      <c r="D7" s="1042"/>
      <c r="E7" s="1043"/>
      <c r="F7" s="1043"/>
      <c r="G7" s="1043"/>
      <c r="H7" s="1043"/>
      <c r="I7" s="1043"/>
      <c r="J7" s="1053"/>
      <c r="K7" s="1053"/>
      <c r="L7" s="1053"/>
      <c r="M7" s="1054"/>
    </row>
    <row r="8" spans="1:14" ht="18.75" customHeight="1">
      <c r="A8" s="995"/>
      <c r="B8" s="996"/>
      <c r="C8" s="1055" t="s">
        <v>510</v>
      </c>
      <c r="D8" s="1072"/>
      <c r="E8" s="1073"/>
      <c r="F8" s="1073"/>
      <c r="G8" s="1073"/>
      <c r="H8" s="1073"/>
      <c r="I8" s="1037" t="str">
        <f>DBCS(基本情報!G10)</f>
        <v/>
      </c>
      <c r="J8" s="1038"/>
      <c r="K8" s="1038"/>
      <c r="L8" s="1038"/>
      <c r="M8" s="1039"/>
    </row>
    <row r="9" spans="1:14" ht="18.75" customHeight="1">
      <c r="A9" s="995"/>
      <c r="B9" s="996"/>
      <c r="C9" s="1056"/>
      <c r="D9" s="1033" t="str">
        <f>IF(ISTEXT(基本情報!C11),基本情報!C11,"")</f>
        <v/>
      </c>
      <c r="E9" s="1033"/>
      <c r="F9" s="1033"/>
      <c r="G9" s="1033"/>
      <c r="H9" s="1034"/>
      <c r="I9" s="1066" t="str">
        <f>IF(ISTEXT(基本情報!G11),基本情報!G11,"")</f>
        <v/>
      </c>
      <c r="J9" s="1067"/>
      <c r="K9" s="1067"/>
      <c r="L9" s="1067"/>
      <c r="M9" s="1068"/>
    </row>
    <row r="10" spans="1:14" ht="18.75" customHeight="1" thickBot="1">
      <c r="A10" s="39" t="s">
        <v>763</v>
      </c>
      <c r="B10" s="305" t="s">
        <v>338</v>
      </c>
      <c r="C10" s="1057"/>
      <c r="D10" s="1035"/>
      <c r="E10" s="1035"/>
      <c r="F10" s="1035"/>
      <c r="G10" s="1035"/>
      <c r="H10" s="1036"/>
      <c r="I10" s="1069"/>
      <c r="J10" s="1070"/>
      <c r="K10" s="1070"/>
      <c r="L10" s="1070"/>
      <c r="M10" s="1071"/>
    </row>
    <row r="11" spans="1:14" ht="7.5" customHeight="1" thickBot="1">
      <c r="A11" s="15"/>
      <c r="B11" s="15"/>
      <c r="C11" s="16"/>
      <c r="D11" s="16"/>
      <c r="E11" s="16"/>
      <c r="F11" s="16"/>
      <c r="G11" s="16"/>
      <c r="H11" s="16"/>
      <c r="I11" s="16"/>
      <c r="J11" s="57"/>
      <c r="K11" s="228"/>
      <c r="L11" s="16"/>
      <c r="M11" s="16"/>
    </row>
    <row r="12" spans="1:14" ht="22.5" customHeight="1" thickBot="1">
      <c r="A12" s="229" t="s">
        <v>501</v>
      </c>
      <c r="B12" s="229"/>
      <c r="C12" s="229"/>
      <c r="D12" s="229"/>
      <c r="E12" s="229"/>
      <c r="F12" s="229"/>
      <c r="G12" s="230"/>
      <c r="H12" s="37"/>
      <c r="J12" s="1025" t="s">
        <v>13</v>
      </c>
      <c r="K12" s="1026"/>
      <c r="L12" s="1007" t="str">
        <f>基本情報!C7</f>
        <v/>
      </c>
      <c r="M12" s="1008"/>
    </row>
    <row r="13" spans="1:14" ht="25.5" customHeight="1" thickBot="1">
      <c r="A13" s="1058" t="str">
        <f>IF(ISTEXT(基本情報!C9),基本情報!C9,"")&amp;IF(ISTEXT(基本情報!D9),基本情報!D9,"")&amp;IF(ISTEXT(基本情報!F9),基本情報!F9,"")&amp;IF(ISTEXT(基本情報!I9)," "&amp;基本情報!I9,"")</f>
        <v/>
      </c>
      <c r="B13" s="1059"/>
      <c r="C13" s="1059"/>
      <c r="D13" s="1059"/>
      <c r="E13" s="1059"/>
      <c r="F13" s="1059"/>
      <c r="G13" s="1059"/>
      <c r="H13" s="1059"/>
      <c r="I13" s="1059"/>
      <c r="J13" s="1060"/>
      <c r="K13" s="1060"/>
      <c r="L13" s="1060"/>
      <c r="M13" s="1061"/>
    </row>
    <row r="14" spans="1:14" ht="18.75" customHeight="1" thickBot="1">
      <c r="A14" s="57"/>
      <c r="B14" s="57"/>
      <c r="C14" s="176"/>
      <c r="D14" s="176"/>
      <c r="E14" s="176"/>
      <c r="F14" s="235"/>
      <c r="G14" s="235"/>
      <c r="H14" s="235"/>
      <c r="I14" s="235"/>
      <c r="J14" s="235"/>
      <c r="K14" s="235"/>
      <c r="L14" s="235"/>
      <c r="M14" s="235"/>
      <c r="N14" s="56"/>
    </row>
    <row r="15" spans="1:14" ht="25.5" customHeight="1" thickBot="1">
      <c r="A15" s="232" t="s">
        <v>502</v>
      </c>
      <c r="B15" s="233"/>
      <c r="C15" s="233"/>
      <c r="D15" s="234"/>
      <c r="E15" s="1025" t="s">
        <v>547</v>
      </c>
      <c r="F15" s="1026"/>
      <c r="G15" s="1001" t="str">
        <f>IF(ISTEXT(基本情報!C14),基本情報!C14&amp;"-"&amp;基本情報!D14&amp;"-"&amp;基本情報!E14,"")</f>
        <v/>
      </c>
      <c r="H15" s="1001"/>
      <c r="I15" s="1002"/>
      <c r="J15" s="236" t="s">
        <v>546</v>
      </c>
      <c r="K15" s="1001" t="str">
        <f>IF(ISTEXT(基本情報!C14),基本情報!G14&amp;"-"&amp;基本情報!H14&amp;"-"&amp;基本情報!I14,"")</f>
        <v/>
      </c>
      <c r="L15" s="1001"/>
      <c r="M15" s="1078"/>
    </row>
    <row r="16" spans="1:14" ht="25.5" customHeight="1" thickBot="1">
      <c r="A16" s="1062" t="s">
        <v>34</v>
      </c>
      <c r="B16" s="1063"/>
      <c r="C16" s="1079">
        <f>基本情報!D15</f>
        <v>0</v>
      </c>
      <c r="D16" s="1080"/>
      <c r="E16" s="1081"/>
      <c r="F16" s="1081"/>
      <c r="G16" s="1081"/>
      <c r="H16" s="1081"/>
      <c r="I16" s="1081"/>
      <c r="J16" s="1081"/>
      <c r="K16" s="1081"/>
      <c r="L16" s="1081"/>
      <c r="M16" s="1082"/>
    </row>
    <row r="17" spans="1:14" ht="18.75" customHeight="1" thickBot="1">
      <c r="A17" s="231"/>
      <c r="B17" s="231"/>
      <c r="C17" s="16"/>
      <c r="D17" s="16"/>
      <c r="E17" s="16"/>
      <c r="F17" s="16"/>
      <c r="G17" s="16"/>
      <c r="H17" s="16"/>
      <c r="I17" s="16"/>
      <c r="J17" s="16"/>
      <c r="K17" s="17"/>
      <c r="L17" s="17"/>
      <c r="M17" s="17"/>
    </row>
    <row r="18" spans="1:14" ht="24" customHeight="1" thickBot="1">
      <c r="A18" s="1076" t="s">
        <v>416</v>
      </c>
      <c r="B18" s="1076"/>
      <c r="C18" s="341"/>
      <c r="D18" s="341"/>
      <c r="E18" s="1025" t="s">
        <v>639</v>
      </c>
      <c r="F18" s="1077"/>
      <c r="G18" s="1026"/>
      <c r="H18" s="999" t="str">
        <f>IF(ISTEXT(基本情報!C22),基本情報!C22&amp;"-"&amp;基本情報!D22&amp;"-"&amp;基本情報!E22,"")</f>
        <v/>
      </c>
      <c r="I18" s="1000"/>
      <c r="J18" s="1000"/>
      <c r="K18" s="236" t="s">
        <v>638</v>
      </c>
      <c r="L18" s="1074" t="str">
        <f>基本情報!C17</f>
        <v/>
      </c>
      <c r="M18" s="1075"/>
    </row>
    <row r="19" spans="1:14" ht="25.5" customHeight="1">
      <c r="A19" s="1025" t="s">
        <v>20</v>
      </c>
      <c r="B19" s="1026"/>
      <c r="C19" s="1095" t="str">
        <f>IF(ISTEXT(基本情報!C19),基本情報!C19,"")&amp;IF(ISTEXT(基本情報!D19),基本情報!D19,"")&amp;IF(ISTEXT(基本情報!F19),基本情報!F19,"")&amp;IF(ISTEXT(基本情報!I19),"　　"&amp;基本情報!I19,"")</f>
        <v/>
      </c>
      <c r="D19" s="1096"/>
      <c r="E19" s="1017"/>
      <c r="F19" s="1017"/>
      <c r="G19" s="1017"/>
      <c r="H19" s="1017"/>
      <c r="I19" s="1017"/>
      <c r="J19" s="1017"/>
      <c r="K19" s="1017"/>
      <c r="L19" s="1017"/>
      <c r="M19" s="1018"/>
    </row>
    <row r="20" spans="1:14" ht="25.5" customHeight="1">
      <c r="A20" s="1005" t="s">
        <v>32</v>
      </c>
      <c r="B20" s="1111"/>
      <c r="C20" s="1016" t="str">
        <f>IF(ISTEXT(基本情報!C20),基本情報!C20,"")&amp;IF(ISTEXT(基本情報!D20),基本情報!D20,"")&amp;IF(ISTEXT(基本情報!F20),基本情報!F20,"")&amp;IF(ISTEXT(基本情報!I20),"　　"&amp;基本情報!I20,"")</f>
        <v/>
      </c>
      <c r="D20" s="1017"/>
      <c r="E20" s="1017"/>
      <c r="F20" s="1017"/>
      <c r="G20" s="1017"/>
      <c r="H20" s="1017"/>
      <c r="I20" s="1017"/>
      <c r="J20" s="1017"/>
      <c r="K20" s="1017"/>
      <c r="L20" s="1017"/>
      <c r="M20" s="1018"/>
    </row>
    <row r="21" spans="1:14" ht="33.75" customHeight="1" thickBot="1">
      <c r="A21" s="1003" t="s">
        <v>31</v>
      </c>
      <c r="B21" s="1004"/>
      <c r="C21" s="1112" t="str">
        <f>IF(ISTEXT(基本情報!C24),基本情報!C24,"")&amp;IF(ISTEXT(基本情報!G24),"　　"&amp;基本情報!G24,"")</f>
        <v>　　</v>
      </c>
      <c r="D21" s="1113"/>
      <c r="E21" s="1113"/>
      <c r="F21" s="1113"/>
      <c r="G21" s="1113"/>
      <c r="H21" s="1113"/>
      <c r="I21" s="1113"/>
      <c r="J21" s="1113"/>
      <c r="K21" s="1113"/>
      <c r="L21" s="1113"/>
      <c r="M21" s="1114"/>
    </row>
    <row r="22" spans="1:14" ht="18.75" customHeight="1" thickBot="1">
      <c r="A22" s="17"/>
      <c r="B22" s="17"/>
      <c r="C22" s="17"/>
      <c r="D22" s="17"/>
      <c r="E22" s="17"/>
      <c r="F22" s="17"/>
      <c r="G22" s="17"/>
      <c r="H22" s="17"/>
      <c r="I22" s="17"/>
      <c r="J22" s="17"/>
      <c r="K22" s="17"/>
      <c r="L22" s="17"/>
      <c r="M22" s="17"/>
    </row>
    <row r="23" spans="1:14" ht="18" customHeight="1">
      <c r="A23" s="1025" t="s">
        <v>540</v>
      </c>
      <c r="B23" s="1077"/>
      <c r="C23" s="1077"/>
      <c r="D23" s="1104"/>
      <c r="E23" s="57"/>
      <c r="F23" s="1105" t="s">
        <v>552</v>
      </c>
      <c r="G23" s="1106"/>
      <c r="H23" s="1106"/>
      <c r="I23" s="1106"/>
      <c r="J23" s="1106"/>
      <c r="K23" s="1106"/>
      <c r="L23" s="1106"/>
      <c r="M23" s="1107"/>
      <c r="N23" s="59"/>
    </row>
    <row r="24" spans="1:14" ht="16.5" customHeight="1">
      <c r="A24" s="1005" t="s">
        <v>51</v>
      </c>
      <c r="B24" s="1006"/>
      <c r="C24" s="997" t="s">
        <v>871</v>
      </c>
      <c r="D24" s="998"/>
      <c r="E24" s="18"/>
      <c r="F24" s="1108"/>
      <c r="G24" s="1109"/>
      <c r="H24" s="1109"/>
      <c r="I24" s="1109"/>
      <c r="J24" s="1109"/>
      <c r="K24" s="1109"/>
      <c r="L24" s="1109"/>
      <c r="M24" s="1110"/>
      <c r="N24" s="59"/>
    </row>
    <row r="25" spans="1:14" ht="27" customHeight="1">
      <c r="A25" s="1115"/>
      <c r="B25" s="1116"/>
      <c r="C25" s="1097"/>
      <c r="D25" s="1098"/>
      <c r="E25" s="18"/>
      <c r="F25" s="1019" t="str">
        <f>基本情報!C27</f>
        <v/>
      </c>
      <c r="G25" s="1020"/>
      <c r="H25" s="1020"/>
      <c r="I25" s="1020"/>
      <c r="J25" s="1020" t="str">
        <f>基本情報!G27</f>
        <v/>
      </c>
      <c r="K25" s="1020"/>
      <c r="L25" s="1020"/>
      <c r="M25" s="1024"/>
      <c r="N25" s="37"/>
    </row>
    <row r="26" spans="1:14" ht="27" customHeight="1">
      <c r="A26" s="1117"/>
      <c r="B26" s="1118"/>
      <c r="C26" s="1099"/>
      <c r="D26" s="1100"/>
      <c r="E26" s="18"/>
      <c r="F26" s="1019" t="str">
        <f>基本情報!C28</f>
        <v/>
      </c>
      <c r="G26" s="1020"/>
      <c r="H26" s="1020"/>
      <c r="I26" s="1020"/>
      <c r="J26" s="1020" t="str">
        <f>基本情報!G28</f>
        <v/>
      </c>
      <c r="K26" s="1020"/>
      <c r="L26" s="1020"/>
      <c r="M26" s="1024"/>
      <c r="N26" s="37"/>
    </row>
    <row r="27" spans="1:14" ht="27" customHeight="1">
      <c r="A27" s="1117"/>
      <c r="B27" s="1118"/>
      <c r="C27" s="1099"/>
      <c r="D27" s="1100"/>
      <c r="E27" s="18"/>
      <c r="F27" s="1088" t="str">
        <f>基本情報!C29</f>
        <v/>
      </c>
      <c r="G27" s="1089"/>
      <c r="H27" s="1089"/>
      <c r="I27" s="1089"/>
      <c r="J27" s="1089" t="str">
        <f>基本情報!G29</f>
        <v/>
      </c>
      <c r="K27" s="1089"/>
      <c r="L27" s="1089"/>
      <c r="M27" s="1103"/>
      <c r="N27" s="37"/>
    </row>
    <row r="28" spans="1:14" ht="27" customHeight="1" thickBot="1">
      <c r="A28" s="1119"/>
      <c r="B28" s="1120"/>
      <c r="C28" s="1101"/>
      <c r="D28" s="1102"/>
      <c r="E28" s="18"/>
      <c r="F28" s="1090" t="str">
        <f>基本情報!C30</f>
        <v/>
      </c>
      <c r="G28" s="1085"/>
      <c r="H28" s="1085"/>
      <c r="I28" s="1085"/>
      <c r="J28" s="1085" t="str">
        <f>基本情報!G30</f>
        <v/>
      </c>
      <c r="K28" s="1085"/>
      <c r="L28" s="1085"/>
      <c r="M28" s="1086"/>
      <c r="N28" s="37"/>
    </row>
    <row r="29" spans="1:14" ht="27" customHeight="1" thickBot="1">
      <c r="A29" s="1021" t="s">
        <v>780</v>
      </c>
      <c r="B29" s="1021"/>
      <c r="C29" s="1021"/>
      <c r="D29" s="1021"/>
      <c r="E29" s="1021"/>
      <c r="F29" s="1087" t="str">
        <f>基本情報!C31</f>
        <v/>
      </c>
      <c r="G29" s="1022"/>
      <c r="H29" s="1022"/>
      <c r="I29" s="1022"/>
      <c r="J29" s="1022" t="str">
        <f>基本情報!G31</f>
        <v/>
      </c>
      <c r="K29" s="1022"/>
      <c r="L29" s="1022"/>
      <c r="M29" s="1023"/>
      <c r="N29" s="37"/>
    </row>
    <row r="30" spans="1:14" ht="12" customHeight="1" thickBot="1">
      <c r="A30" s="1021"/>
      <c r="B30" s="1021"/>
      <c r="C30" s="1021"/>
      <c r="D30" s="1021"/>
      <c r="E30" s="1021"/>
      <c r="F30" s="463"/>
      <c r="G30" s="463"/>
      <c r="H30" s="463"/>
      <c r="I30" s="463"/>
      <c r="J30" s="463"/>
      <c r="K30" s="463"/>
      <c r="L30" s="463"/>
      <c r="M30" s="463"/>
      <c r="N30" s="37"/>
    </row>
    <row r="31" spans="1:14" ht="30" customHeight="1" thickBot="1">
      <c r="A31" s="1021"/>
      <c r="B31" s="1021"/>
      <c r="C31" s="1021"/>
      <c r="D31" s="1021"/>
      <c r="E31" s="1021"/>
      <c r="F31" s="1091" t="s">
        <v>939</v>
      </c>
      <c r="G31" s="1092"/>
      <c r="H31" s="1092"/>
      <c r="I31" s="1093" t="str">
        <f>基本情報!G36</f>
        <v/>
      </c>
      <c r="J31" s="1093"/>
      <c r="K31" s="1093"/>
      <c r="L31" s="1093"/>
      <c r="M31" s="1094"/>
      <c r="N31" s="37"/>
    </row>
    <row r="32" spans="1:14" ht="12" customHeight="1">
      <c r="B32" s="1084" t="s">
        <v>35</v>
      </c>
      <c r="C32" s="1084"/>
      <c r="D32" s="169"/>
      <c r="E32" s="18"/>
      <c r="H32" s="58"/>
      <c r="I32" s="58"/>
      <c r="J32" s="58"/>
      <c r="K32" s="58"/>
      <c r="L32" s="58"/>
      <c r="M32" s="58"/>
      <c r="N32" s="36"/>
    </row>
    <row r="33" spans="1:14" ht="12" customHeight="1">
      <c r="B33" s="1084"/>
      <c r="C33" s="1084"/>
      <c r="D33" s="161"/>
      <c r="E33" s="161"/>
      <c r="H33" s="161"/>
      <c r="I33" s="161"/>
      <c r="J33" s="161"/>
      <c r="K33" s="161"/>
      <c r="L33" s="161"/>
      <c r="M33" s="161"/>
    </row>
    <row r="34" spans="1:14" s="19" customFormat="1" ht="25.5" customHeight="1">
      <c r="A34" s="1083" t="s">
        <v>361</v>
      </c>
      <c r="B34" s="1083"/>
      <c r="C34" s="1083"/>
      <c r="D34" s="1083"/>
      <c r="E34" s="1083"/>
      <c r="F34" s="1083"/>
      <c r="G34" s="1083"/>
      <c r="H34" s="1083"/>
      <c r="I34" s="1083"/>
      <c r="J34" s="1083"/>
      <c r="K34" s="1083"/>
      <c r="L34" s="1083"/>
      <c r="M34" s="1083"/>
    </row>
    <row r="35" spans="1:14" s="19" customFormat="1" ht="27.75" customHeight="1">
      <c r="A35" s="1083" t="s">
        <v>916</v>
      </c>
      <c r="B35" s="1083"/>
      <c r="C35" s="1083"/>
      <c r="D35" s="1083"/>
      <c r="E35" s="1083"/>
      <c r="F35" s="1083"/>
      <c r="G35" s="1083"/>
      <c r="H35" s="1083"/>
      <c r="I35" s="1083"/>
      <c r="J35" s="1083"/>
      <c r="K35" s="1083"/>
      <c r="L35" s="1083"/>
      <c r="M35" s="1083"/>
    </row>
    <row r="36" spans="1:14" s="19" customFormat="1" ht="15" customHeight="1">
      <c r="A36" s="1083" t="s">
        <v>367</v>
      </c>
      <c r="B36" s="1083"/>
      <c r="C36" s="1083"/>
      <c r="D36" s="1083"/>
      <c r="E36" s="1083"/>
      <c r="F36" s="1083"/>
      <c r="G36" s="1083"/>
      <c r="H36" s="1083"/>
      <c r="I36" s="1083"/>
      <c r="J36" s="1083"/>
      <c r="K36" s="1083"/>
      <c r="L36" s="1083"/>
      <c r="M36" s="1083"/>
    </row>
    <row r="37" spans="1:14" s="19" customFormat="1" ht="15" customHeight="1">
      <c r="A37" s="1083" t="s">
        <v>777</v>
      </c>
      <c r="B37" s="1083"/>
      <c r="C37" s="1083"/>
      <c r="D37" s="1083"/>
      <c r="E37" s="1083"/>
      <c r="F37" s="1083"/>
      <c r="G37" s="1083"/>
      <c r="H37" s="1083"/>
      <c r="I37" s="1083"/>
      <c r="J37" s="1083"/>
      <c r="K37" s="1083"/>
      <c r="L37" s="1083"/>
      <c r="M37" s="1083"/>
    </row>
    <row r="38" spans="1:14" s="19" customFormat="1" ht="10.5" customHeight="1">
      <c r="A38" s="327"/>
      <c r="B38" s="327"/>
      <c r="C38" s="327"/>
      <c r="D38" s="327"/>
      <c r="E38" s="327"/>
      <c r="F38" s="327"/>
      <c r="G38" s="327"/>
      <c r="H38" s="327"/>
      <c r="I38" s="327"/>
      <c r="J38" s="327"/>
      <c r="K38" s="327"/>
      <c r="L38" s="327"/>
      <c r="M38" s="327"/>
    </row>
    <row r="39" spans="1:14" s="19" customFormat="1" ht="21.75" customHeight="1">
      <c r="A39" s="1015" t="s">
        <v>774</v>
      </c>
      <c r="B39" s="1015"/>
      <c r="C39" s="1015"/>
      <c r="D39" s="1015"/>
      <c r="E39" s="1015"/>
      <c r="F39" s="1015"/>
      <c r="G39" s="1015"/>
      <c r="H39" s="1015"/>
      <c r="I39" s="1015"/>
      <c r="J39" s="1015"/>
      <c r="K39" s="1015"/>
      <c r="L39" s="1015"/>
      <c r="M39" s="1015"/>
      <c r="N39" s="198"/>
    </row>
    <row r="40" spans="1:14" s="19" customFormat="1" ht="19.5">
      <c r="A40" s="994" t="s">
        <v>482</v>
      </c>
      <c r="B40" s="994"/>
      <c r="C40" s="994"/>
      <c r="D40" s="994"/>
      <c r="E40" s="994"/>
      <c r="F40" s="994"/>
      <c r="G40" s="994"/>
      <c r="H40" s="994"/>
      <c r="I40" s="994"/>
      <c r="J40" s="994"/>
      <c r="K40" s="994"/>
      <c r="L40" s="994"/>
      <c r="M40" s="994"/>
      <c r="N40" s="198"/>
    </row>
    <row r="41" spans="1:14" s="19" customFormat="1" ht="17.25" customHeight="1">
      <c r="B41" s="380" t="s">
        <v>766</v>
      </c>
      <c r="C41" s="193"/>
      <c r="D41" s="193"/>
      <c r="E41" s="193"/>
      <c r="F41" s="193"/>
      <c r="G41" s="193"/>
      <c r="H41" s="193"/>
      <c r="I41" s="193"/>
      <c r="J41" s="193"/>
      <c r="K41" s="193"/>
      <c r="L41" s="193"/>
      <c r="M41" s="193"/>
      <c r="N41" s="193"/>
    </row>
    <row r="42" spans="1:14" s="38" customFormat="1" ht="16.5">
      <c r="A42" s="194"/>
      <c r="B42" s="377" t="s">
        <v>483</v>
      </c>
      <c r="C42" s="195"/>
      <c r="D42" s="195"/>
      <c r="E42" s="195"/>
      <c r="F42" s="195"/>
      <c r="G42" s="195"/>
      <c r="H42" s="196"/>
      <c r="I42" s="196"/>
      <c r="J42" s="196"/>
      <c r="K42" s="196"/>
      <c r="L42" s="195"/>
      <c r="M42" s="195"/>
      <c r="N42" s="195"/>
    </row>
    <row r="43" spans="1:14" ht="15" customHeight="1">
      <c r="A43" s="194"/>
      <c r="B43" s="378" t="s">
        <v>484</v>
      </c>
      <c r="D43" s="194"/>
      <c r="E43" s="194"/>
      <c r="F43" s="194"/>
      <c r="G43" s="194"/>
      <c r="H43" s="194"/>
      <c r="I43" s="197" t="s">
        <v>640</v>
      </c>
      <c r="K43" s="194"/>
      <c r="L43" s="194"/>
      <c r="M43" s="194"/>
      <c r="N43" s="194"/>
    </row>
    <row r="44" spans="1:14" ht="15" customHeight="1">
      <c r="A44" s="194"/>
      <c r="B44" s="379" t="s">
        <v>485</v>
      </c>
      <c r="D44" s="194"/>
      <c r="E44" s="194"/>
      <c r="F44" s="194"/>
      <c r="G44" s="194"/>
      <c r="H44" s="194"/>
      <c r="I44" s="194"/>
      <c r="J44" s="194"/>
      <c r="K44" s="194"/>
      <c r="L44" s="194"/>
      <c r="M44" s="194"/>
      <c r="N44" s="194"/>
    </row>
    <row r="45" spans="1:14" ht="15" customHeight="1"/>
    <row r="46" spans="1:14" ht="15" customHeight="1"/>
    <row r="47" spans="1:14" ht="15" customHeight="1"/>
  </sheetData>
  <sheetProtection password="CC4B" sheet="1" objects="1" selectLockedCells="1"/>
  <mergeCells count="61">
    <mergeCell ref="C19:M19"/>
    <mergeCell ref="C25:D28"/>
    <mergeCell ref="J27:M27"/>
    <mergeCell ref="A23:D23"/>
    <mergeCell ref="F23:M24"/>
    <mergeCell ref="A20:B20"/>
    <mergeCell ref="F25:I25"/>
    <mergeCell ref="C21:M21"/>
    <mergeCell ref="A19:B19"/>
    <mergeCell ref="A25:B28"/>
    <mergeCell ref="A37:M37"/>
    <mergeCell ref="A36:M36"/>
    <mergeCell ref="B32:C33"/>
    <mergeCell ref="J28:M28"/>
    <mergeCell ref="J26:M26"/>
    <mergeCell ref="A34:M34"/>
    <mergeCell ref="A35:M35"/>
    <mergeCell ref="F29:I29"/>
    <mergeCell ref="F27:I27"/>
    <mergeCell ref="F28:I28"/>
    <mergeCell ref="F31:H31"/>
    <mergeCell ref="I31:M31"/>
    <mergeCell ref="L18:M18"/>
    <mergeCell ref="A18:B18"/>
    <mergeCell ref="E18:G18"/>
    <mergeCell ref="K15:M15"/>
    <mergeCell ref="C16:M16"/>
    <mergeCell ref="E15:F15"/>
    <mergeCell ref="A13:M13"/>
    <mergeCell ref="A16:B16"/>
    <mergeCell ref="D5:I5"/>
    <mergeCell ref="I9:M10"/>
    <mergeCell ref="D8:H8"/>
    <mergeCell ref="A1:M1"/>
    <mergeCell ref="A4:B4"/>
    <mergeCell ref="C4:I4"/>
    <mergeCell ref="D9:H10"/>
    <mergeCell ref="I8:M8"/>
    <mergeCell ref="D6:I7"/>
    <mergeCell ref="C5:C7"/>
    <mergeCell ref="A2:M2"/>
    <mergeCell ref="J4:J5"/>
    <mergeCell ref="A3:M3"/>
    <mergeCell ref="J6:M7"/>
    <mergeCell ref="C8:C10"/>
    <mergeCell ref="A40:M40"/>
    <mergeCell ref="A5:B9"/>
    <mergeCell ref="C24:D24"/>
    <mergeCell ref="H18:J18"/>
    <mergeCell ref="G15:I15"/>
    <mergeCell ref="A21:B21"/>
    <mergeCell ref="A24:B24"/>
    <mergeCell ref="L12:M12"/>
    <mergeCell ref="K4:M5"/>
    <mergeCell ref="A39:M39"/>
    <mergeCell ref="C20:M20"/>
    <mergeCell ref="F26:I26"/>
    <mergeCell ref="A29:E31"/>
    <mergeCell ref="J29:M29"/>
    <mergeCell ref="J25:M25"/>
    <mergeCell ref="J12:K12"/>
  </mergeCells>
  <phoneticPr fontId="2"/>
  <printOptions horizontalCentered="1" verticalCentered="1"/>
  <pageMargins left="0.70866141732283472" right="0.19685039370078741" top="0.19685039370078741" bottom="0.19685039370078741" header="0.51181102362204722"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topLeftCell="A13" zoomScaleNormal="100" zoomScaleSheetLayoutView="100" workbookViewId="0">
      <selection activeCell="J11" sqref="J11"/>
    </sheetView>
  </sheetViews>
  <sheetFormatPr defaultRowHeight="13.5"/>
  <cols>
    <col min="1" max="1" width="1.125" style="1" customWidth="1"/>
    <col min="2" max="2" width="2.75" style="1" customWidth="1"/>
    <col min="3" max="3" width="13.625" style="1" customWidth="1"/>
    <col min="4" max="4" width="9.875" style="1" customWidth="1"/>
    <col min="5" max="6" width="9.25" style="1" customWidth="1"/>
    <col min="7" max="7" width="11.125" style="1" customWidth="1"/>
    <col min="8" max="8" width="8.375" style="1" customWidth="1"/>
    <col min="9" max="9" width="19.625" style="1" customWidth="1"/>
    <col min="10" max="10" width="2.125" style="1" customWidth="1"/>
    <col min="11" max="11" width="1" style="1" customWidth="1"/>
    <col min="12" max="16384" width="9" style="1"/>
  </cols>
  <sheetData>
    <row r="1" spans="2:12" ht="18.75" customHeight="1">
      <c r="C1" s="1127" t="s">
        <v>623</v>
      </c>
      <c r="D1" s="1128"/>
      <c r="E1" s="1128"/>
      <c r="F1" s="1128"/>
      <c r="G1" s="1128"/>
      <c r="H1" s="1128"/>
      <c r="I1" s="1128"/>
    </row>
    <row r="2" spans="2:12" ht="6" customHeight="1">
      <c r="B2" s="5"/>
      <c r="C2" s="5"/>
      <c r="D2" s="5"/>
      <c r="E2" s="5"/>
      <c r="F2" s="5"/>
      <c r="G2" s="5"/>
      <c r="H2" s="5"/>
      <c r="I2" s="5"/>
      <c r="J2" s="495"/>
    </row>
    <row r="3" spans="2:12" ht="27" customHeight="1">
      <c r="B3" s="5"/>
      <c r="C3" s="1154" t="s">
        <v>369</v>
      </c>
      <c r="D3" s="1154"/>
      <c r="E3" s="1154"/>
      <c r="F3" s="11"/>
      <c r="G3" s="11"/>
      <c r="H3" s="11"/>
      <c r="I3" s="1144"/>
      <c r="J3" s="510"/>
    </row>
    <row r="4" spans="2:12" ht="42" customHeight="1">
      <c r="B4" s="5"/>
      <c r="C4" s="1155" t="s">
        <v>368</v>
      </c>
      <c r="D4" s="1156"/>
      <c r="E4" s="1156"/>
      <c r="F4" s="1156"/>
      <c r="G4" s="1156"/>
      <c r="H4" s="1156"/>
      <c r="I4" s="1144"/>
      <c r="J4" s="510"/>
    </row>
    <row r="5" spans="2:12" ht="7.5" customHeight="1">
      <c r="B5" s="5"/>
      <c r="C5" s="5"/>
      <c r="D5" s="5"/>
      <c r="E5" s="1157"/>
      <c r="F5" s="1157"/>
      <c r="G5" s="1157"/>
      <c r="H5" s="1157"/>
      <c r="I5" s="151"/>
      <c r="J5" s="495"/>
    </row>
    <row r="6" spans="2:12" ht="28.5">
      <c r="B6" s="5"/>
      <c r="C6" s="1145" t="s">
        <v>933</v>
      </c>
      <c r="D6" s="1145"/>
      <c r="E6" s="1145"/>
      <c r="F6" s="1145"/>
      <c r="G6" s="1145"/>
      <c r="H6" s="1145"/>
      <c r="I6" s="1145"/>
      <c r="J6" s="495"/>
    </row>
    <row r="7" spans="2:12" ht="21">
      <c r="B7" s="5"/>
      <c r="C7" s="49"/>
      <c r="D7" s="5"/>
      <c r="E7" s="436" t="s">
        <v>778</v>
      </c>
      <c r="F7" s="101"/>
      <c r="G7" s="101"/>
      <c r="H7" s="101"/>
      <c r="I7" s="5"/>
      <c r="J7" s="495"/>
    </row>
    <row r="8" spans="2:12" ht="9" customHeight="1">
      <c r="B8" s="5"/>
      <c r="C8" s="49"/>
      <c r="D8" s="5"/>
      <c r="E8" s="5"/>
      <c r="F8" s="5"/>
      <c r="G8" s="5"/>
      <c r="H8" s="5"/>
      <c r="I8" s="5"/>
      <c r="J8" s="495"/>
    </row>
    <row r="9" spans="2:12" ht="47.25" customHeight="1">
      <c r="B9" s="5"/>
      <c r="C9" s="1152" t="s">
        <v>917</v>
      </c>
      <c r="D9" s="1153"/>
      <c r="E9" s="1153"/>
      <c r="F9" s="1153"/>
      <c r="G9" s="1153"/>
      <c r="H9" s="1153"/>
      <c r="I9" s="1153"/>
      <c r="J9" s="495"/>
    </row>
    <row r="10" spans="2:12" ht="17.25" customHeight="1" thickBot="1">
      <c r="B10" s="5"/>
      <c r="C10" s="419" t="s">
        <v>355</v>
      </c>
      <c r="D10" s="5"/>
      <c r="E10" s="449"/>
      <c r="F10" s="449"/>
      <c r="G10" s="449"/>
      <c r="H10" s="449"/>
      <c r="I10" s="449"/>
      <c r="J10" s="495"/>
    </row>
    <row r="11" spans="2:12" ht="21.75" customHeight="1">
      <c r="B11" s="5"/>
      <c r="C11" s="398" t="s">
        <v>761</v>
      </c>
      <c r="D11" s="1173" t="str">
        <f ca="1">基本情報!E3</f>
        <v/>
      </c>
      <c r="E11" s="1174"/>
      <c r="F11" s="1174"/>
      <c r="G11" s="1169" t="s">
        <v>785</v>
      </c>
      <c r="H11" s="1170"/>
      <c r="I11" s="1150">
        <f>基本情報!I3</f>
        <v>0</v>
      </c>
      <c r="J11" s="495"/>
    </row>
    <row r="12" spans="2:12" ht="22.5" customHeight="1">
      <c r="B12" s="5"/>
      <c r="C12" s="399" t="s">
        <v>13</v>
      </c>
      <c r="D12" s="1175" t="str">
        <f>"〒 "&amp;(基本情報!C7)</f>
        <v xml:space="preserve">〒 </v>
      </c>
      <c r="E12" s="1176"/>
      <c r="F12" s="1177"/>
      <c r="G12" s="1171"/>
      <c r="H12" s="1172"/>
      <c r="I12" s="1151"/>
      <c r="J12" s="495"/>
    </row>
    <row r="13" spans="2:12" ht="29.25" customHeight="1">
      <c r="B13" s="5"/>
      <c r="C13" s="1148" t="s">
        <v>523</v>
      </c>
      <c r="D13" s="1178" t="str">
        <f>IF(ISTEXT(基本情報!C9),基本情報!C9,"")&amp;IF(ISTEXT(基本情報!D9),基本情報!D9,"")&amp;IF(ISTEXT(基本情報!F9),基本情報!F9,"")</f>
        <v/>
      </c>
      <c r="E13" s="1179"/>
      <c r="F13" s="1179"/>
      <c r="G13" s="1179"/>
      <c r="H13" s="1179"/>
      <c r="I13" s="1180"/>
      <c r="J13" s="495"/>
    </row>
    <row r="14" spans="2:12" ht="17.25">
      <c r="B14" s="5"/>
      <c r="C14" s="1149"/>
      <c r="D14" s="505"/>
      <c r="E14" s="506"/>
      <c r="F14" s="1146" t="str">
        <f>IF(ISTEXT(基本情報!I9),基本情報!I9,"")</f>
        <v/>
      </c>
      <c r="G14" s="1146"/>
      <c r="H14" s="1146"/>
      <c r="I14" s="1147"/>
      <c r="J14" s="495"/>
    </row>
    <row r="15" spans="2:12" ht="30" customHeight="1">
      <c r="B15" s="5"/>
      <c r="C15" s="400" t="s">
        <v>36</v>
      </c>
      <c r="D15" s="1158" t="str">
        <f ca="1">IF(ISTEXT(基本情報!C6),IF(ISTEXT(基本情報!H6),基本情報!C6&amp;"　　"&amp;基本情報!H6,基本情報!C6),"")</f>
        <v/>
      </c>
      <c r="E15" s="1159"/>
      <c r="F15" s="1159"/>
      <c r="G15" s="1159"/>
      <c r="H15" s="1159"/>
      <c r="I15" s="1160"/>
      <c r="J15" s="495"/>
    </row>
    <row r="16" spans="2:12" ht="11.25" customHeight="1">
      <c r="B16" s="5"/>
      <c r="C16" s="1142" t="s">
        <v>37</v>
      </c>
      <c r="D16" s="507"/>
      <c r="E16" s="508"/>
      <c r="F16" s="508"/>
      <c r="G16" s="509"/>
      <c r="H16" s="1184" t="str">
        <f>IF(ISTEXT(入力!D114),入力!D114,"")</f>
        <v/>
      </c>
      <c r="I16" s="1185"/>
      <c r="J16" s="495"/>
      <c r="L16" s="31"/>
    </row>
    <row r="17" spans="2:10" ht="24" customHeight="1">
      <c r="B17" s="5"/>
      <c r="C17" s="1142"/>
      <c r="D17" s="1188" t="str">
        <f>IF(ISTEXT(入力!D112),入力!D112,"")</f>
        <v/>
      </c>
      <c r="E17" s="1189"/>
      <c r="F17" s="1189"/>
      <c r="G17" s="1190"/>
      <c r="H17" s="1186" t="str">
        <f>IF(ISTEXT(入力!D115),入力!D115,"")</f>
        <v/>
      </c>
      <c r="I17" s="1187"/>
      <c r="J17" s="495"/>
    </row>
    <row r="18" spans="2:10" ht="22.5" customHeight="1" thickBot="1">
      <c r="B18" s="5"/>
      <c r="C18" s="1143"/>
      <c r="D18" s="1165" t="s">
        <v>33</v>
      </c>
      <c r="E18" s="1166"/>
      <c r="F18" s="1181" t="str">
        <f>IF(ISTEXT(入力!H116),入力!D116&amp;"-"&amp;入力!F116&amp;"-"&amp;入力!H116,"")</f>
        <v/>
      </c>
      <c r="G18" s="1182"/>
      <c r="H18" s="1182"/>
      <c r="I18" s="1183"/>
      <c r="J18" s="495"/>
    </row>
    <row r="19" spans="2:10" ht="9.75" customHeight="1">
      <c r="B19" s="5"/>
      <c r="C19" s="154"/>
      <c r="D19" s="155"/>
      <c r="E19" s="155"/>
      <c r="F19" s="13"/>
      <c r="G19" s="13"/>
      <c r="H19" s="13"/>
      <c r="I19" s="13"/>
      <c r="J19" s="495"/>
    </row>
    <row r="20" spans="2:10" ht="18" customHeight="1">
      <c r="B20" s="5"/>
      <c r="C20" s="478" t="s">
        <v>41</v>
      </c>
      <c r="D20" s="100"/>
      <c r="E20" s="100"/>
      <c r="F20" s="100"/>
      <c r="G20" s="100"/>
      <c r="H20" s="100"/>
      <c r="I20" s="11"/>
      <c r="J20" s="495"/>
    </row>
    <row r="21" spans="2:10" ht="27.75" customHeight="1">
      <c r="B21" s="5"/>
      <c r="C21" s="397" t="s">
        <v>622</v>
      </c>
      <c r="D21" s="1129" t="str">
        <f>IF(ISTEXT(入力!D120),入力!D120,"")</f>
        <v/>
      </c>
      <c r="E21" s="1130"/>
      <c r="F21" s="1130"/>
      <c r="G21" s="1130"/>
      <c r="H21" s="1130"/>
      <c r="I21" s="1131"/>
      <c r="J21" s="495"/>
    </row>
    <row r="22" spans="2:10" ht="15" customHeight="1">
      <c r="B22" s="5"/>
      <c r="C22" s="1132" t="s">
        <v>33</v>
      </c>
      <c r="D22" s="1134" t="str">
        <f>IF(ISTEXT(入力!D123),入力!D123&amp;"-"&amp;入力!F123&amp;"-"&amp;入力!H123,"")</f>
        <v/>
      </c>
      <c r="E22" s="1135"/>
      <c r="F22" s="1135"/>
      <c r="G22" s="1138" t="s">
        <v>624</v>
      </c>
      <c r="H22" s="1167" t="str">
        <f>IF(ISTEXT(入力!D121),入力!D121,"")</f>
        <v/>
      </c>
      <c r="I22" s="1168"/>
      <c r="J22" s="495"/>
    </row>
    <row r="23" spans="2:10" ht="21.75" customHeight="1">
      <c r="B23" s="5"/>
      <c r="C23" s="1133"/>
      <c r="D23" s="1136"/>
      <c r="E23" s="1137"/>
      <c r="F23" s="1137"/>
      <c r="G23" s="1139"/>
      <c r="H23" s="1140" t="str">
        <f>IF(ISTEXT(入力!D122),入力!D122,"")</f>
        <v/>
      </c>
      <c r="I23" s="1141"/>
      <c r="J23" s="495"/>
    </row>
    <row r="24" spans="2:10" customFormat="1" ht="11.25" customHeight="1">
      <c r="B24" s="437"/>
      <c r="C24" s="437"/>
      <c r="D24" s="437"/>
      <c r="E24" s="437"/>
      <c r="F24" s="437"/>
      <c r="G24" s="437"/>
      <c r="H24" s="437"/>
      <c r="I24" s="437"/>
      <c r="J24" s="511"/>
    </row>
    <row r="25" spans="2:10" s="434" customFormat="1" ht="13.5" customHeight="1" thickBot="1">
      <c r="B25" s="20"/>
      <c r="C25" s="20"/>
      <c r="D25" s="20"/>
      <c r="E25" s="20"/>
      <c r="F25" s="20"/>
      <c r="G25" s="20"/>
      <c r="H25" s="20"/>
      <c r="I25" s="20"/>
      <c r="J25" s="512"/>
    </row>
    <row r="26" spans="2:10" ht="6.75" customHeight="1">
      <c r="B26" s="432"/>
      <c r="C26" s="438"/>
      <c r="D26" s="439"/>
      <c r="E26" s="439"/>
      <c r="F26" s="439"/>
      <c r="G26" s="439"/>
      <c r="H26" s="439"/>
      <c r="I26" s="440"/>
      <c r="J26" s="432"/>
    </row>
    <row r="27" spans="2:10" ht="19.5">
      <c r="C27" s="441"/>
      <c r="D27" s="453" t="s">
        <v>925</v>
      </c>
      <c r="E27" s="454" t="s">
        <v>926</v>
      </c>
      <c r="F27" s="455"/>
      <c r="G27" s="456"/>
      <c r="H27" s="456"/>
      <c r="I27" s="457"/>
      <c r="J27" s="432"/>
    </row>
    <row r="28" spans="2:10" ht="25.5" customHeight="1">
      <c r="B28" s="432"/>
      <c r="C28" s="441"/>
      <c r="D28" s="458" t="s">
        <v>927</v>
      </c>
      <c r="E28" s="456"/>
      <c r="F28" s="456"/>
      <c r="G28" s="456"/>
      <c r="H28" s="456"/>
      <c r="I28" s="457"/>
      <c r="J28" s="432"/>
    </row>
    <row r="29" spans="2:10" ht="21">
      <c r="B29" s="432"/>
      <c r="C29" s="451" t="s">
        <v>930</v>
      </c>
      <c r="D29" s="461" t="s">
        <v>928</v>
      </c>
      <c r="E29" s="456"/>
      <c r="F29" s="456"/>
      <c r="G29" s="456"/>
      <c r="H29" s="456"/>
      <c r="I29" s="457"/>
      <c r="J29" s="432"/>
    </row>
    <row r="30" spans="2:10" ht="33.75" customHeight="1">
      <c r="B30" s="432"/>
      <c r="C30" s="1122" t="s">
        <v>931</v>
      </c>
      <c r="D30" s="452" t="s">
        <v>937</v>
      </c>
      <c r="E30" s="456"/>
      <c r="F30" s="456"/>
      <c r="G30" s="456"/>
      <c r="H30" s="456"/>
      <c r="I30" s="457"/>
      <c r="J30" s="432"/>
    </row>
    <row r="31" spans="2:10" ht="21">
      <c r="B31" s="432"/>
      <c r="C31" s="1122"/>
      <c r="D31" s="455"/>
      <c r="E31" s="456"/>
      <c r="F31" s="458" t="s">
        <v>929</v>
      </c>
      <c r="G31" s="456"/>
      <c r="H31" s="456"/>
      <c r="I31" s="457"/>
      <c r="J31" s="432"/>
    </row>
    <row r="32" spans="2:10" ht="6.75" customHeight="1">
      <c r="B32" s="432"/>
      <c r="C32" s="441"/>
      <c r="D32" s="453"/>
      <c r="E32" s="456"/>
      <c r="F32" s="456"/>
      <c r="G32" s="456"/>
      <c r="H32" s="456"/>
      <c r="I32" s="457"/>
      <c r="J32" s="432"/>
    </row>
    <row r="33" spans="2:10" ht="19.5">
      <c r="B33" s="432"/>
      <c r="C33" s="441"/>
      <c r="D33" s="453" t="s">
        <v>932</v>
      </c>
      <c r="E33" s="454" t="s">
        <v>938</v>
      </c>
      <c r="F33" s="456"/>
      <c r="G33" s="456"/>
      <c r="H33" s="456"/>
      <c r="I33" s="457"/>
      <c r="J33" s="432"/>
    </row>
    <row r="34" spans="2:10" ht="6.75" customHeight="1" thickBot="1">
      <c r="B34" s="432"/>
      <c r="C34" s="445"/>
      <c r="D34" s="446"/>
      <c r="E34" s="447"/>
      <c r="F34" s="447"/>
      <c r="G34" s="447"/>
      <c r="H34" s="447"/>
      <c r="I34" s="448"/>
      <c r="J34" s="432"/>
    </row>
    <row r="35" spans="2:10" ht="8.25" customHeight="1">
      <c r="B35" s="432"/>
      <c r="C35" s="442"/>
      <c r="D35" s="453"/>
      <c r="E35" s="456"/>
      <c r="F35" s="456"/>
      <c r="G35" s="456"/>
      <c r="H35" s="456"/>
      <c r="I35" s="457"/>
      <c r="J35" s="432"/>
    </row>
    <row r="36" spans="2:10" ht="16.5">
      <c r="B36" s="432"/>
      <c r="C36" s="442"/>
      <c r="D36" s="453" t="s">
        <v>925</v>
      </c>
      <c r="E36" s="494" t="str">
        <f>"〒 "&amp;(基本情報!C7)</f>
        <v xml:space="preserve">〒 </v>
      </c>
      <c r="F36" s="495"/>
      <c r="G36" s="495"/>
      <c r="H36" s="495"/>
      <c r="I36" s="496"/>
      <c r="J36" s="432"/>
    </row>
    <row r="37" spans="2:10" ht="35.25" customHeight="1">
      <c r="B37" s="432"/>
      <c r="C37" s="442"/>
      <c r="D37" s="1125" t="str">
        <f>IF(ISTEXT(基本情報!C9),基本情報!C9,"")&amp;IF(ISTEXT(基本情報!D9),基本情報!D9,"")&amp;IF(ISTEXT(基本情報!F9),基本情報!F9,"")</f>
        <v/>
      </c>
      <c r="E37" s="1125"/>
      <c r="F37" s="1125"/>
      <c r="G37" s="1125"/>
      <c r="H37" s="1125"/>
      <c r="I37" s="1126"/>
      <c r="J37" s="432"/>
    </row>
    <row r="38" spans="2:10" ht="54" customHeight="1">
      <c r="B38" s="432"/>
      <c r="C38" s="474" t="s">
        <v>934</v>
      </c>
      <c r="D38" s="1123" t="str">
        <f ca="1">IF(ISTEXT(基本情報!C6),基本情報!C6,"")</f>
        <v/>
      </c>
      <c r="E38" s="1123"/>
      <c r="F38" s="1123"/>
      <c r="G38" s="1123"/>
      <c r="H38" s="1123"/>
      <c r="I38" s="1124"/>
      <c r="J38" s="432"/>
    </row>
    <row r="39" spans="2:10" ht="21.75" customHeight="1">
      <c r="B39" s="432"/>
      <c r="C39" s="1121" t="s">
        <v>935</v>
      </c>
      <c r="D39" s="432"/>
      <c r="E39" s="502" t="str">
        <f ca="1">IF(ISTEXT(基本情報!C6),IF(ISTEXT(基本情報!H6),基本情報!H6,""),"")</f>
        <v/>
      </c>
      <c r="F39" s="455"/>
      <c r="G39" s="432"/>
      <c r="H39" s="432"/>
      <c r="I39" s="496"/>
      <c r="J39" s="432"/>
    </row>
    <row r="40" spans="2:10" ht="23.25" customHeight="1">
      <c r="C40" s="1121"/>
      <c r="D40" s="497"/>
      <c r="E40" s="494" t="str">
        <f>IF(ISTEXT(入力!D112),入力!D112,"")&amp;"   "&amp;IF(ISTEXT(入力!D115),入力!D115,"")</f>
        <v xml:space="preserve">   </v>
      </c>
      <c r="F40" s="495"/>
      <c r="G40" s="501"/>
      <c r="H40" s="495"/>
      <c r="I40" s="504" t="s">
        <v>936</v>
      </c>
      <c r="J40" s="432"/>
    </row>
    <row r="41" spans="2:10" ht="19.5">
      <c r="C41" s="443"/>
      <c r="D41" s="453" t="s">
        <v>932</v>
      </c>
      <c r="E41" s="503" t="str">
        <f>IF(ISTEXT(入力!H116),入力!D116&amp;"-"&amp;入力!F116&amp;"-"&amp;入力!H116,"")</f>
        <v/>
      </c>
      <c r="F41" s="495"/>
      <c r="G41" s="432"/>
      <c r="H41" s="498"/>
      <c r="I41" s="459" t="str">
        <f>IF(基本情報!I3=0,"",基本情報!E3&amp;"  "&amp;TEXT(基本情報!I3,"00000"))</f>
        <v/>
      </c>
      <c r="J41" s="432"/>
    </row>
    <row r="42" spans="2:10" ht="4.5" customHeight="1">
      <c r="C42" s="443"/>
      <c r="D42" s="455"/>
      <c r="E42" s="455"/>
      <c r="F42" s="456"/>
      <c r="G42" s="456"/>
      <c r="H42" s="456"/>
      <c r="I42" s="457"/>
      <c r="J42" s="432"/>
    </row>
    <row r="43" spans="2:10" ht="18.75" customHeight="1">
      <c r="C43" s="443"/>
      <c r="D43" s="460" t="str">
        <f>IF(ISBLANK(ISTEXT(D123)),"","行政書士：")</f>
        <v>行政書士：</v>
      </c>
      <c r="E43" s="1161" t="str">
        <f>IF(ISTEXT(入力!D120),入力!D120,"")</f>
        <v/>
      </c>
      <c r="F43" s="1161"/>
      <c r="G43" s="1161"/>
      <c r="H43" s="1161"/>
      <c r="I43" s="1162"/>
      <c r="J43" s="432"/>
    </row>
    <row r="44" spans="2:10" ht="15.75">
      <c r="C44" s="443"/>
      <c r="D44" s="499"/>
      <c r="E44" s="1163" t="str">
        <f>IF(ISTEXT(入力!D123),入力!D123&amp;"-"&amp;入力!F123&amp;"-"&amp;入力!H123,"")</f>
        <v/>
      </c>
      <c r="F44" s="1163"/>
      <c r="G44" s="1163"/>
      <c r="H44" s="1163"/>
      <c r="I44" s="1164"/>
      <c r="J44" s="432"/>
    </row>
    <row r="45" spans="2:10" ht="4.5" customHeight="1" thickBot="1">
      <c r="C45" s="444"/>
      <c r="D45" s="466"/>
      <c r="E45" s="466"/>
      <c r="F45" s="466"/>
      <c r="G45" s="466"/>
      <c r="H45" s="466"/>
      <c r="I45" s="467"/>
      <c r="J45" s="432"/>
    </row>
    <row r="49" spans="9:9">
      <c r="I49" s="450"/>
    </row>
  </sheetData>
  <sheetProtection password="CC4B" sheet="1" formatCells="0" selectLockedCells="1"/>
  <mergeCells count="33">
    <mergeCell ref="E43:I43"/>
    <mergeCell ref="E44:I44"/>
    <mergeCell ref="D18:E18"/>
    <mergeCell ref="H22:I22"/>
    <mergeCell ref="G11:H12"/>
    <mergeCell ref="D11:F11"/>
    <mergeCell ref="D12:F12"/>
    <mergeCell ref="D13:I13"/>
    <mergeCell ref="F18:I18"/>
    <mergeCell ref="H16:I16"/>
    <mergeCell ref="H17:I17"/>
    <mergeCell ref="D17:G17"/>
    <mergeCell ref="C9:I9"/>
    <mergeCell ref="C3:E3"/>
    <mergeCell ref="C4:H4"/>
    <mergeCell ref="E5:H5"/>
    <mergeCell ref="D15:I15"/>
    <mergeCell ref="C39:C40"/>
    <mergeCell ref="C30:C31"/>
    <mergeCell ref="D38:I38"/>
    <mergeCell ref="D37:I37"/>
    <mergeCell ref="C1:I1"/>
    <mergeCell ref="D21:I21"/>
    <mergeCell ref="C22:C23"/>
    <mergeCell ref="D22:F23"/>
    <mergeCell ref="G22:G23"/>
    <mergeCell ref="H23:I23"/>
    <mergeCell ref="C16:C18"/>
    <mergeCell ref="I3:I4"/>
    <mergeCell ref="C6:I6"/>
    <mergeCell ref="F14:I14"/>
    <mergeCell ref="C13:C14"/>
    <mergeCell ref="I11:I12"/>
  </mergeCells>
  <phoneticPr fontId="2"/>
  <printOptions horizontalCentered="1"/>
  <pageMargins left="0.43307086614173229" right="0.35433070866141736" top="0.17" bottom="0.16" header="0.39370078740157483" footer="0.31496062992125984"/>
  <pageSetup paperSize="9" orientation="portrait" r:id="rId1"/>
  <headerFooter alignWithMargins="0"/>
  <colBreaks count="1" manualBreakCount="1">
    <brk id="11" min="1" max="4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opLeftCell="A8" zoomScaleNormal="100" zoomScaleSheetLayoutView="100" workbookViewId="0">
      <selection activeCell="B31" sqref="B31:I31"/>
    </sheetView>
  </sheetViews>
  <sheetFormatPr defaultRowHeight="13.5"/>
  <cols>
    <col min="1" max="1" width="4.625" style="351" customWidth="1"/>
    <col min="2" max="2" width="10.875" style="351" customWidth="1"/>
    <col min="3" max="3" width="8.875" style="351" customWidth="1"/>
    <col min="4" max="4" width="5.875" style="351" customWidth="1"/>
    <col min="5" max="5" width="10.375" style="351" customWidth="1"/>
    <col min="6" max="6" width="3.375" style="351" customWidth="1"/>
    <col min="7" max="7" width="19.625" style="351" customWidth="1"/>
    <col min="8" max="9" width="10.875" style="351" customWidth="1"/>
    <col min="10" max="10" width="5.125" style="351" customWidth="1"/>
    <col min="11" max="11" width="5.125" style="353" customWidth="1"/>
    <col min="12" max="13" width="10" style="353" customWidth="1"/>
    <col min="14" max="16" width="10" style="351" customWidth="1"/>
    <col min="17" max="16384" width="9" style="351"/>
  </cols>
  <sheetData>
    <row r="1" spans="1:16">
      <c r="J1" s="383" t="s">
        <v>920</v>
      </c>
    </row>
    <row r="2" spans="1:16" ht="18.75">
      <c r="B2" s="352"/>
      <c r="C2" s="352"/>
      <c r="D2" s="1200" t="s">
        <v>731</v>
      </c>
      <c r="E2" s="1200"/>
      <c r="F2" s="1200"/>
      <c r="G2" s="1200"/>
      <c r="H2" s="352"/>
      <c r="I2" s="352"/>
      <c r="J2" s="352"/>
      <c r="L2" s="435" t="s">
        <v>966</v>
      </c>
    </row>
    <row r="3" spans="1:16" ht="14.25">
      <c r="A3" s="354"/>
    </row>
    <row r="4" spans="1:16" ht="17.25" customHeight="1" thickBot="1">
      <c r="H4" s="1203" t="s">
        <v>776</v>
      </c>
      <c r="I4" s="1203"/>
      <c r="J4" s="1203"/>
    </row>
    <row r="5" spans="1:16" ht="14.25">
      <c r="A5" s="355"/>
      <c r="L5" s="1191" t="s">
        <v>952</v>
      </c>
      <c r="M5" s="1192"/>
      <c r="N5" s="1192"/>
      <c r="O5" s="1192"/>
      <c r="P5" s="1193"/>
    </row>
    <row r="6" spans="1:16" ht="23.25" customHeight="1">
      <c r="A6" s="356" t="s">
        <v>734</v>
      </c>
      <c r="L6" s="1194"/>
      <c r="M6" s="1195"/>
      <c r="N6" s="1195"/>
      <c r="O6" s="1195"/>
      <c r="P6" s="1196"/>
    </row>
    <row r="7" spans="1:16" ht="23.25" customHeight="1">
      <c r="A7" s="357"/>
      <c r="D7" s="356" t="s">
        <v>733</v>
      </c>
      <c r="L7" s="1194"/>
      <c r="M7" s="1195"/>
      <c r="N7" s="1195"/>
      <c r="O7" s="1195"/>
      <c r="P7" s="1196"/>
    </row>
    <row r="8" spans="1:16" ht="18" customHeight="1" thickBot="1">
      <c r="A8" s="357"/>
      <c r="L8" s="1197"/>
      <c r="M8" s="1198"/>
      <c r="N8" s="1198"/>
      <c r="O8" s="1198"/>
      <c r="P8" s="1199"/>
    </row>
    <row r="9" spans="1:16" ht="18" customHeight="1">
      <c r="A9" s="357"/>
    </row>
    <row r="10" spans="1:16" ht="18" customHeight="1">
      <c r="A10" s="357"/>
      <c r="L10" s="26" t="s">
        <v>949</v>
      </c>
    </row>
    <row r="11" spans="1:16" ht="16.5" customHeight="1">
      <c r="A11" s="354"/>
      <c r="G11" s="1204" t="str">
        <f>IF(入力!AB145=0,受付票!A13,"")</f>
        <v/>
      </c>
      <c r="H11" s="1204"/>
      <c r="I11" s="1204"/>
      <c r="J11" s="1204"/>
      <c r="L11" s="26" t="s">
        <v>965</v>
      </c>
    </row>
    <row r="12" spans="1:16" ht="16.5" customHeight="1">
      <c r="D12" s="1206" t="s">
        <v>735</v>
      </c>
      <c r="E12" s="1206"/>
      <c r="F12" s="358"/>
      <c r="G12" s="1204"/>
      <c r="H12" s="1204"/>
      <c r="I12" s="1204"/>
      <c r="J12" s="1204"/>
      <c r="L12" s="26"/>
    </row>
    <row r="13" spans="1:16" ht="16.5" customHeight="1">
      <c r="E13" s="359"/>
      <c r="F13" s="359"/>
      <c r="G13" s="1204"/>
      <c r="H13" s="1204"/>
      <c r="I13" s="1204"/>
      <c r="J13" s="1204"/>
    </row>
    <row r="14" spans="1:16" ht="14.25">
      <c r="A14" s="360"/>
      <c r="G14" s="1202" t="str">
        <f ca="1">IF(入力!AB145=0,受付票!D6,"")</f>
        <v/>
      </c>
      <c r="H14" s="1202"/>
      <c r="I14" s="1202"/>
    </row>
    <row r="15" spans="1:16" ht="14.25">
      <c r="D15" s="1206" t="s">
        <v>789</v>
      </c>
      <c r="E15" s="1206"/>
      <c r="F15" s="361"/>
      <c r="G15" s="1202"/>
      <c r="H15" s="1202"/>
      <c r="I15" s="1202"/>
    </row>
    <row r="16" spans="1:16" ht="14.25">
      <c r="E16" s="359"/>
      <c r="F16" s="359"/>
      <c r="G16" s="1202"/>
      <c r="H16" s="1202"/>
      <c r="I16" s="1202"/>
    </row>
    <row r="17" spans="1:9" ht="13.5" customHeight="1">
      <c r="G17" s="1205" t="str">
        <f>IF(入力!AB145=0,受付票!D9&amp;" "&amp;受付票!I9,"")</f>
        <v xml:space="preserve"> </v>
      </c>
      <c r="H17" s="1205"/>
      <c r="I17" s="1205"/>
    </row>
    <row r="18" spans="1:9" ht="14.25" customHeight="1">
      <c r="A18" s="354"/>
      <c r="D18" s="1206" t="s">
        <v>732</v>
      </c>
      <c r="E18" s="1206"/>
      <c r="F18" s="358"/>
      <c r="G18" s="1205"/>
      <c r="H18" s="1205"/>
      <c r="I18" s="1205"/>
    </row>
    <row r="19" spans="1:9" ht="14.25" customHeight="1">
      <c r="A19" s="354"/>
      <c r="E19" s="359"/>
      <c r="F19" s="359"/>
      <c r="G19" s="1205"/>
      <c r="H19" s="1205"/>
      <c r="I19" s="1205"/>
    </row>
    <row r="20" spans="1:9" ht="14.25" customHeight="1">
      <c r="A20" s="354"/>
      <c r="E20" s="359"/>
      <c r="F20" s="359"/>
      <c r="G20" s="421"/>
      <c r="H20" s="421"/>
      <c r="I20" s="421"/>
    </row>
    <row r="21" spans="1:9" ht="14.25">
      <c r="A21" s="354"/>
      <c r="E21" s="359"/>
      <c r="F21" s="359"/>
    </row>
    <row r="22" spans="1:9" ht="14.25">
      <c r="A22" s="354"/>
      <c r="E22" s="359"/>
      <c r="F22" s="359"/>
    </row>
    <row r="23" spans="1:9" ht="14.25">
      <c r="A23" s="354"/>
      <c r="E23" s="359"/>
      <c r="F23" s="359"/>
    </row>
    <row r="24" spans="1:9" ht="14.25">
      <c r="A24" s="354"/>
    </row>
    <row r="26" spans="1:9" ht="17.25">
      <c r="D26" s="362" t="s">
        <v>725</v>
      </c>
    </row>
    <row r="27" spans="1:9" ht="17.25">
      <c r="A27" s="363"/>
    </row>
    <row r="28" spans="1:9" ht="17.25">
      <c r="A28" s="363"/>
    </row>
    <row r="29" spans="1:9" ht="17.25">
      <c r="A29" s="363"/>
    </row>
    <row r="30" spans="1:9" ht="17.25">
      <c r="A30" s="363"/>
    </row>
    <row r="31" spans="1:9" ht="81" customHeight="1">
      <c r="B31" s="1201" t="s">
        <v>921</v>
      </c>
      <c r="C31" s="1201"/>
      <c r="D31" s="1201"/>
      <c r="E31" s="1201"/>
      <c r="F31" s="1201"/>
      <c r="G31" s="1201"/>
      <c r="H31" s="1201"/>
      <c r="I31" s="1201"/>
    </row>
    <row r="32" spans="1:9" ht="16.5" customHeight="1">
      <c r="A32" s="354"/>
    </row>
    <row r="33" spans="1:9" ht="22.5" customHeight="1">
      <c r="C33" s="372" t="s">
        <v>726</v>
      </c>
      <c r="D33" s="364"/>
      <c r="E33" s="364"/>
      <c r="F33" s="364"/>
      <c r="G33" s="364"/>
      <c r="H33" s="364"/>
      <c r="I33" s="364"/>
    </row>
    <row r="34" spans="1:9" ht="22.5" customHeight="1">
      <c r="C34" s="372" t="s">
        <v>727</v>
      </c>
    </row>
    <row r="35" spans="1:9" ht="22.5" customHeight="1">
      <c r="C35" s="372" t="s">
        <v>781</v>
      </c>
    </row>
    <row r="36" spans="1:9" ht="22.5" customHeight="1">
      <c r="C36" s="372" t="s">
        <v>782</v>
      </c>
    </row>
    <row r="37" spans="1:9" ht="14.25">
      <c r="B37" s="364"/>
    </row>
    <row r="38" spans="1:9" ht="27" customHeight="1">
      <c r="A38" s="354"/>
    </row>
    <row r="39" spans="1:9" ht="21.75" customHeight="1">
      <c r="B39" s="354" t="s">
        <v>728</v>
      </c>
    </row>
    <row r="40" spans="1:9" ht="23.25" customHeight="1">
      <c r="B40" s="357" t="s">
        <v>729</v>
      </c>
    </row>
    <row r="41" spans="1:9" ht="23.25" customHeight="1">
      <c r="B41" s="359" t="s">
        <v>730</v>
      </c>
    </row>
    <row r="42" spans="1:9" ht="17.25">
      <c r="A42" s="363"/>
    </row>
  </sheetData>
  <sheetProtection password="CC4B" sheet="1" formatCells="0" selectLockedCells="1" selectUnlockedCells="1"/>
  <mergeCells count="10">
    <mergeCell ref="L5:P8"/>
    <mergeCell ref="D2:G2"/>
    <mergeCell ref="B31:I31"/>
    <mergeCell ref="G14:I16"/>
    <mergeCell ref="H4:J4"/>
    <mergeCell ref="G11:J13"/>
    <mergeCell ref="G17:I19"/>
    <mergeCell ref="D12:E12"/>
    <mergeCell ref="D15:E15"/>
    <mergeCell ref="D18:E18"/>
  </mergeCells>
  <phoneticPr fontId="2"/>
  <pageMargins left="0.70866141732283472" right="0.39370078740157483" top="0.59055118110236227" bottom="0.5118110236220472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opLeftCell="A10" zoomScaleNormal="100" zoomScaleSheetLayoutView="100" workbookViewId="0">
      <selection activeCell="N46" sqref="N46"/>
    </sheetView>
  </sheetViews>
  <sheetFormatPr defaultRowHeight="13.5"/>
  <cols>
    <col min="1" max="1" width="3.75" style="26" customWidth="1"/>
    <col min="2" max="2" width="10.625" style="26" customWidth="1"/>
    <col min="3" max="3" width="4.875" style="26" customWidth="1"/>
    <col min="4" max="4" width="10.5" style="26" customWidth="1"/>
    <col min="5" max="5" width="6.5" style="26" customWidth="1"/>
    <col min="6" max="6" width="2.875" style="26" customWidth="1"/>
    <col min="7" max="7" width="20.25" style="26" customWidth="1"/>
    <col min="8" max="8" width="10.625" style="26" customWidth="1"/>
    <col min="9" max="9" width="14" style="26" customWidth="1"/>
    <col min="10" max="10" width="5" style="26" customWidth="1"/>
    <col min="11" max="12" width="3.875" style="26" customWidth="1"/>
    <col min="13" max="17" width="10" style="26" customWidth="1"/>
    <col min="18" max="18" width="2.5" style="26" customWidth="1"/>
    <col min="19" max="16384" width="9" style="26"/>
  </cols>
  <sheetData>
    <row r="1" spans="1:17">
      <c r="J1" s="383" t="s">
        <v>920</v>
      </c>
    </row>
    <row r="2" spans="1:17" ht="18.75">
      <c r="D2" s="1213" t="s">
        <v>736</v>
      </c>
      <c r="E2" s="1213"/>
      <c r="F2" s="1213"/>
      <c r="G2" s="1213"/>
    </row>
    <row r="3" spans="1:17">
      <c r="M3" s="382" t="s">
        <v>755</v>
      </c>
    </row>
    <row r="4" spans="1:17" ht="21" customHeight="1" thickBot="1">
      <c r="H4" s="1203" t="s">
        <v>776</v>
      </c>
      <c r="I4" s="1203"/>
      <c r="J4" s="1203"/>
    </row>
    <row r="5" spans="1:17">
      <c r="M5" s="1191" t="s">
        <v>923</v>
      </c>
      <c r="N5" s="1192"/>
      <c r="O5" s="1192"/>
      <c r="P5" s="1192"/>
      <c r="Q5" s="1193"/>
    </row>
    <row r="6" spans="1:17" ht="21.75" customHeight="1">
      <c r="A6" s="386" t="s">
        <v>784</v>
      </c>
      <c r="M6" s="1194"/>
      <c r="N6" s="1195"/>
      <c r="O6" s="1195"/>
      <c r="P6" s="1195"/>
      <c r="Q6" s="1196"/>
    </row>
    <row r="7" spans="1:17" ht="27.75" customHeight="1">
      <c r="A7" s="343"/>
      <c r="E7" s="368" t="s">
        <v>733</v>
      </c>
      <c r="M7" s="1194"/>
      <c r="N7" s="1195"/>
      <c r="O7" s="1195"/>
      <c r="P7" s="1195"/>
      <c r="Q7" s="1196"/>
    </row>
    <row r="8" spans="1:17" ht="14.25" thickBot="1">
      <c r="M8" s="1197"/>
      <c r="N8" s="1198"/>
      <c r="O8" s="1198"/>
      <c r="P8" s="1198"/>
      <c r="Q8" s="1199"/>
    </row>
    <row r="9" spans="1:17" ht="12.75" customHeight="1">
      <c r="G9" s="1215" t="str">
        <f>IF(入力!AB145=1,受付票!C19,"")</f>
        <v/>
      </c>
      <c r="H9" s="1215"/>
      <c r="I9" s="1215"/>
    </row>
    <row r="10" spans="1:17" ht="14.25" customHeight="1">
      <c r="D10" s="1210" t="s">
        <v>735</v>
      </c>
      <c r="E10" s="1210"/>
      <c r="F10" s="423"/>
      <c r="G10" s="1215"/>
      <c r="H10" s="1215"/>
      <c r="I10" s="1215"/>
    </row>
    <row r="11" spans="1:17">
      <c r="F11" s="423"/>
      <c r="G11" s="1215"/>
      <c r="H11" s="1215"/>
      <c r="I11" s="1215"/>
    </row>
    <row r="12" spans="1:17" ht="14.25" customHeight="1">
      <c r="D12" s="1210" t="s">
        <v>737</v>
      </c>
      <c r="E12" s="1210"/>
      <c r="F12" s="353"/>
      <c r="G12" s="1216" t="str">
        <f>IF(入力!AB145=1,基本情報!C6,"")</f>
        <v/>
      </c>
      <c r="H12" s="1216"/>
      <c r="I12" s="1216"/>
    </row>
    <row r="13" spans="1:17" ht="14.25" customHeight="1">
      <c r="D13" s="1210"/>
      <c r="E13" s="1210"/>
      <c r="F13" s="424"/>
      <c r="G13" s="1216"/>
      <c r="H13" s="1216"/>
      <c r="I13" s="1216"/>
      <c r="M13" s="489" t="s">
        <v>949</v>
      </c>
    </row>
    <row r="14" spans="1:17" ht="18.75" customHeight="1">
      <c r="D14" s="1210" t="s">
        <v>732</v>
      </c>
      <c r="E14" s="1210"/>
      <c r="F14" s="353"/>
      <c r="G14" s="1216" t="str">
        <f>IF(入力!AB145=1,基本情報!C24&amp;" "&amp;基本情報!G24,"")</f>
        <v/>
      </c>
      <c r="H14" s="1216"/>
      <c r="I14" s="1216"/>
      <c r="M14" s="489" t="s">
        <v>965</v>
      </c>
    </row>
    <row r="15" spans="1:17" ht="14.25" customHeight="1">
      <c r="E15" s="344"/>
      <c r="F15" s="353"/>
      <c r="G15" s="422"/>
      <c r="H15" s="422"/>
      <c r="I15" s="422"/>
    </row>
    <row r="16" spans="1:17" ht="14.25">
      <c r="E16" s="345"/>
    </row>
    <row r="17" spans="1:10" ht="25.5" customHeight="1"/>
    <row r="18" spans="1:10" s="346" customFormat="1" ht="21" customHeight="1">
      <c r="A18" s="26"/>
      <c r="B18" s="1208" t="s">
        <v>922</v>
      </c>
      <c r="C18" s="1208"/>
      <c r="D18" s="1208"/>
      <c r="E18" s="1208"/>
      <c r="F18" s="1208"/>
      <c r="G18" s="1208"/>
      <c r="H18" s="1208"/>
      <c r="I18" s="1208"/>
      <c r="J18" s="1208"/>
    </row>
    <row r="19" spans="1:10" s="346" customFormat="1" ht="21" customHeight="1">
      <c r="A19" s="26"/>
      <c r="B19" s="1208"/>
      <c r="C19" s="1208"/>
      <c r="D19" s="1208"/>
      <c r="E19" s="1208"/>
      <c r="F19" s="1208"/>
      <c r="G19" s="1208"/>
      <c r="H19" s="1208"/>
      <c r="I19" s="1208"/>
      <c r="J19" s="1208"/>
    </row>
    <row r="20" spans="1:10" s="346" customFormat="1" ht="21" customHeight="1">
      <c r="A20" s="26"/>
      <c r="B20" s="1208"/>
      <c r="C20" s="1208"/>
      <c r="D20" s="1208"/>
      <c r="E20" s="1208"/>
      <c r="F20" s="1208"/>
      <c r="G20" s="1208"/>
      <c r="H20" s="1208"/>
      <c r="I20" s="1208"/>
      <c r="J20" s="1208"/>
    </row>
    <row r="21" spans="1:10" s="346" customFormat="1" ht="21" customHeight="1">
      <c r="A21" s="26"/>
      <c r="B21" s="1208"/>
      <c r="C21" s="1208"/>
      <c r="D21" s="1208"/>
      <c r="E21" s="1208"/>
      <c r="F21" s="1208"/>
      <c r="G21" s="1208"/>
      <c r="H21" s="1208"/>
      <c r="I21" s="1208"/>
      <c r="J21" s="1208"/>
    </row>
    <row r="22" spans="1:10" ht="14.25">
      <c r="B22" s="343"/>
    </row>
    <row r="23" spans="1:10" ht="8.25" customHeight="1"/>
    <row r="24" spans="1:10" ht="21.75" customHeight="1">
      <c r="B24" s="368" t="s">
        <v>738</v>
      </c>
      <c r="D24" s="1210" t="s">
        <v>790</v>
      </c>
      <c r="E24" s="1210"/>
      <c r="F24" s="353"/>
      <c r="G24" s="1214" t="str">
        <f>IF(入力!AB145=1,受付票!A13,"")</f>
        <v/>
      </c>
      <c r="H24" s="1214"/>
      <c r="I24" s="1214"/>
      <c r="J24" s="1214"/>
    </row>
    <row r="25" spans="1:10" ht="16.5" customHeight="1">
      <c r="F25" s="423"/>
      <c r="G25" s="1214"/>
      <c r="H25" s="1214"/>
      <c r="I25" s="1214"/>
      <c r="J25" s="1214"/>
    </row>
    <row r="26" spans="1:10" ht="20.25" customHeight="1">
      <c r="D26" s="1210" t="s">
        <v>739</v>
      </c>
      <c r="E26" s="1210"/>
      <c r="F26" s="353"/>
      <c r="G26" s="1211" t="str">
        <f>IF(入力!AB145=1,受付票!D6&amp;" "&amp;受付票!J6,"")</f>
        <v/>
      </c>
      <c r="H26" s="1211"/>
      <c r="I26" s="1211"/>
      <c r="J26" s="1211"/>
    </row>
    <row r="27" spans="1:10" ht="14.25">
      <c r="D27" s="1210" t="s">
        <v>740</v>
      </c>
      <c r="E27" s="1210"/>
      <c r="F27" s="425"/>
      <c r="G27" s="1211"/>
      <c r="H27" s="1211"/>
      <c r="I27" s="1211"/>
      <c r="J27" s="1211"/>
    </row>
    <row r="28" spans="1:10" ht="14.25">
      <c r="E28" s="344"/>
      <c r="F28" s="353"/>
    </row>
    <row r="29" spans="1:10" ht="21.75" customHeight="1">
      <c r="D29" s="1210" t="s">
        <v>46</v>
      </c>
      <c r="E29" s="1210"/>
      <c r="F29" s="353"/>
      <c r="G29" s="1212" t="str">
        <f>IF(入力!AB145=1,受付票!D9,"")</f>
        <v/>
      </c>
      <c r="H29" s="1212"/>
      <c r="I29" s="1212"/>
      <c r="J29" s="1212"/>
    </row>
    <row r="30" spans="1:10" ht="21.75" customHeight="1">
      <c r="D30" s="1210" t="s">
        <v>741</v>
      </c>
      <c r="E30" s="1210"/>
      <c r="F30" s="353"/>
      <c r="G30" s="1212" t="str">
        <f>IF(入力!AB145=1,受付票!I9,"")</f>
        <v/>
      </c>
      <c r="H30" s="1212"/>
      <c r="I30" s="1212"/>
      <c r="J30" s="1212"/>
    </row>
    <row r="31" spans="1:10" ht="14.25">
      <c r="E31" s="345"/>
    </row>
    <row r="34" spans="3:8">
      <c r="D34" s="1209" t="s">
        <v>743</v>
      </c>
      <c r="E34" s="1209"/>
    </row>
    <row r="35" spans="3:8">
      <c r="D35" s="1209" t="s">
        <v>756</v>
      </c>
      <c r="E35" s="1209"/>
    </row>
    <row r="37" spans="3:8" ht="19.5" customHeight="1"/>
    <row r="38" spans="3:8" ht="18.75" customHeight="1">
      <c r="F38" s="369" t="s">
        <v>757</v>
      </c>
    </row>
    <row r="39" spans="3:8">
      <c r="H39" s="347"/>
    </row>
    <row r="40" spans="3:8" ht="18.75" customHeight="1">
      <c r="C40" s="1207" t="s">
        <v>742</v>
      </c>
      <c r="D40" s="1207"/>
    </row>
    <row r="41" spans="3:8" ht="8.25" customHeight="1">
      <c r="C41" s="370"/>
      <c r="D41" s="370"/>
    </row>
    <row r="42" spans="3:8" ht="21" customHeight="1">
      <c r="C42" s="371" t="s">
        <v>726</v>
      </c>
      <c r="D42" s="370"/>
    </row>
    <row r="43" spans="3:8" ht="21" customHeight="1">
      <c r="C43" s="371" t="s">
        <v>727</v>
      </c>
      <c r="D43" s="370"/>
    </row>
    <row r="44" spans="3:8" ht="21" customHeight="1">
      <c r="C44" s="371" t="s">
        <v>783</v>
      </c>
      <c r="D44" s="370"/>
    </row>
    <row r="45" spans="3:8" ht="21" customHeight="1">
      <c r="C45" s="371" t="s">
        <v>782</v>
      </c>
      <c r="D45" s="370"/>
    </row>
    <row r="46" spans="3:8" ht="21" customHeight="1">
      <c r="D46" s="370"/>
    </row>
  </sheetData>
  <sheetProtection password="CC4B" sheet="1" formatCells="0" selectLockedCells="1" selectUnlockedCells="1"/>
  <mergeCells count="22">
    <mergeCell ref="M5:Q8"/>
    <mergeCell ref="D2:G2"/>
    <mergeCell ref="D14:E14"/>
    <mergeCell ref="G24:J25"/>
    <mergeCell ref="D24:E24"/>
    <mergeCell ref="H4:J4"/>
    <mergeCell ref="D10:E10"/>
    <mergeCell ref="G9:I11"/>
    <mergeCell ref="G14:I14"/>
    <mergeCell ref="D12:E13"/>
    <mergeCell ref="G12:I13"/>
    <mergeCell ref="C40:D40"/>
    <mergeCell ref="B18:J21"/>
    <mergeCell ref="D35:E35"/>
    <mergeCell ref="D29:E29"/>
    <mergeCell ref="D30:E30"/>
    <mergeCell ref="D34:E34"/>
    <mergeCell ref="D26:E26"/>
    <mergeCell ref="G26:J27"/>
    <mergeCell ref="D27:E27"/>
    <mergeCell ref="G29:J29"/>
    <mergeCell ref="G30:J30"/>
  </mergeCells>
  <phoneticPr fontId="2"/>
  <pageMargins left="0.77" right="0.38" top="0.74803149606299213" bottom="0.39370078740157483" header="0.31496062992125984" footer="0.31496062992125984"/>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70"/>
  <sheetViews>
    <sheetView showGridLines="0" showZeros="0" showOutlineSymbols="0" zoomScaleNormal="100" zoomScaleSheetLayoutView="100" workbookViewId="0">
      <selection activeCell="AE6" sqref="AE6:AS7"/>
    </sheetView>
  </sheetViews>
  <sheetFormatPr defaultRowHeight="13.5"/>
  <cols>
    <col min="1" max="1" width="2.25" style="237" customWidth="1"/>
    <col min="2" max="2" width="2.375" style="237" customWidth="1"/>
    <col min="3" max="3" width="1.625" style="237" customWidth="1"/>
    <col min="4" max="6" width="2.625" style="237" customWidth="1"/>
    <col min="7" max="7" width="2.75" style="237" customWidth="1"/>
    <col min="8" max="8" width="2.625" style="237" customWidth="1"/>
    <col min="9" max="9" width="2.125" style="237" customWidth="1"/>
    <col min="10" max="18" width="1.625" style="237" customWidth="1"/>
    <col min="19" max="19" width="2.375" style="237" customWidth="1"/>
    <col min="20" max="53" width="1.625" style="237" customWidth="1"/>
    <col min="54" max="54" width="3.25" style="237" customWidth="1"/>
    <col min="55" max="55" width="1" style="237" customWidth="1"/>
    <col min="56" max="56" width="1.625" style="237" customWidth="1"/>
    <col min="57" max="57" width="1.75" style="237" customWidth="1"/>
    <col min="58" max="62" width="9" style="237"/>
    <col min="63" max="63" width="9" style="237" hidden="1" customWidth="1"/>
    <col min="64" max="91" width="9" style="237"/>
    <col min="92" max="106" width="2.75" style="237" customWidth="1"/>
    <col min="107" max="16384" width="9" style="237"/>
  </cols>
  <sheetData>
    <row r="1" spans="2:63" ht="9.9499999999999993" customHeight="1">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9"/>
      <c r="AV1" s="1317" t="s">
        <v>554</v>
      </c>
      <c r="AW1" s="1318"/>
      <c r="AX1" s="1318"/>
      <c r="AY1" s="1318"/>
      <c r="AZ1" s="1318"/>
      <c r="BA1" s="1318"/>
      <c r="BB1" s="1318"/>
      <c r="BC1" s="240"/>
      <c r="BD1" s="240"/>
      <c r="BE1" s="241"/>
    </row>
    <row r="2" spans="2:63" ht="6.75" customHeight="1">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9"/>
      <c r="AV2" s="1317"/>
      <c r="AW2" s="1318"/>
      <c r="AX2" s="1318"/>
      <c r="AY2" s="1318"/>
      <c r="AZ2" s="1318"/>
      <c r="BA2" s="1318"/>
      <c r="BB2" s="1318"/>
      <c r="BC2" s="240"/>
      <c r="BD2" s="240"/>
      <c r="BE2" s="241"/>
    </row>
    <row r="3" spans="2:63" ht="12.75" customHeight="1" thickBot="1">
      <c r="B3" s="1338" t="s">
        <v>918</v>
      </c>
      <c r="C3" s="1339"/>
      <c r="D3" s="1339"/>
      <c r="E3" s="1339"/>
      <c r="F3" s="1339"/>
      <c r="G3" s="1339"/>
      <c r="H3" s="1339"/>
      <c r="I3" s="1339"/>
      <c r="J3" s="1339"/>
      <c r="K3" s="1339"/>
      <c r="L3" s="1339"/>
      <c r="M3" s="1339"/>
      <c r="N3" s="1339"/>
      <c r="O3" s="1339"/>
      <c r="P3" s="1339"/>
      <c r="Q3" s="1339"/>
      <c r="R3" s="1339"/>
      <c r="S3" s="1339"/>
      <c r="T3" s="1339"/>
      <c r="U3" s="1339"/>
      <c r="V3" s="1339"/>
      <c r="W3" s="1339"/>
      <c r="X3" s="1339"/>
      <c r="Y3" s="1339"/>
      <c r="Z3" s="1339"/>
      <c r="AA3" s="1339"/>
      <c r="AB3" s="1339"/>
      <c r="AC3" s="1339"/>
      <c r="AD3" s="1339"/>
      <c r="AE3" s="1339"/>
      <c r="AF3" s="1339"/>
      <c r="AG3" s="1339"/>
      <c r="AH3" s="1339"/>
      <c r="AI3" s="1339"/>
      <c r="AJ3" s="1339"/>
      <c r="AK3" s="1339"/>
      <c r="AL3" s="1339"/>
      <c r="AM3" s="1339"/>
      <c r="AN3" s="1339"/>
      <c r="AO3" s="1339"/>
      <c r="AP3" s="1339"/>
      <c r="AQ3" s="1339"/>
      <c r="AR3" s="1339"/>
      <c r="AS3" s="1339"/>
      <c r="AT3" s="1339"/>
      <c r="AU3" s="1339"/>
      <c r="AV3" s="242"/>
      <c r="AW3" s="238"/>
      <c r="AX3" s="240"/>
      <c r="AY3" s="240"/>
      <c r="AZ3" s="240"/>
      <c r="BA3" s="240"/>
      <c r="BB3" s="240"/>
      <c r="BC3" s="243"/>
      <c r="BD3" s="243"/>
      <c r="BE3" s="244"/>
    </row>
    <row r="4" spans="2:63" ht="22.5" customHeight="1">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242"/>
      <c r="AW4" s="238"/>
      <c r="AX4" s="240"/>
      <c r="AY4" s="240"/>
      <c r="AZ4" s="240"/>
      <c r="BA4" s="240"/>
      <c r="BB4" s="240"/>
      <c r="BC4" s="243"/>
      <c r="BD4" s="243"/>
      <c r="BE4" s="244"/>
      <c r="BF4" s="1356" t="s">
        <v>953</v>
      </c>
      <c r="BG4" s="1357"/>
      <c r="BH4" s="1357"/>
      <c r="BI4" s="1357"/>
      <c r="BJ4" s="1358"/>
    </row>
    <row r="5" spans="2:63" ht="6" customHeight="1" thickBot="1">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38"/>
      <c r="AF5" s="238"/>
      <c r="AG5" s="238"/>
      <c r="AH5" s="238"/>
      <c r="AI5" s="238"/>
      <c r="AJ5" s="238"/>
      <c r="AK5" s="238"/>
      <c r="AL5" s="238"/>
      <c r="AM5" s="238"/>
      <c r="AN5" s="238"/>
      <c r="AO5" s="238"/>
      <c r="AP5" s="238"/>
      <c r="AQ5" s="238"/>
      <c r="AR5" s="238"/>
      <c r="AS5" s="238"/>
      <c r="AT5" s="245"/>
      <c r="AU5" s="86"/>
      <c r="AV5" s="242"/>
      <c r="AW5" s="238"/>
      <c r="AX5" s="240"/>
      <c r="AY5" s="240"/>
      <c r="AZ5" s="240"/>
      <c r="BA5" s="240"/>
      <c r="BB5" s="240"/>
      <c r="BC5" s="243"/>
      <c r="BD5" s="243"/>
      <c r="BE5" s="244"/>
      <c r="BF5" s="1359"/>
      <c r="BG5" s="1360"/>
      <c r="BH5" s="1360"/>
      <c r="BI5" s="1360"/>
      <c r="BJ5" s="1361"/>
    </row>
    <row r="6" spans="2:63" ht="6" customHeight="1">
      <c r="B6" s="238"/>
      <c r="C6" s="238"/>
      <c r="D6" s="238"/>
      <c r="E6" s="238"/>
      <c r="F6" s="238"/>
      <c r="G6" s="238"/>
      <c r="H6" s="238"/>
      <c r="I6" s="238"/>
      <c r="J6" s="238"/>
      <c r="K6" s="238"/>
      <c r="L6" s="238"/>
      <c r="M6" s="238"/>
      <c r="N6" s="238"/>
      <c r="O6" s="238"/>
      <c r="P6" s="238"/>
      <c r="Q6" s="238"/>
      <c r="R6" s="238"/>
      <c r="S6" s="238"/>
      <c r="T6" s="246"/>
      <c r="U6" s="246"/>
      <c r="V6" s="246"/>
      <c r="W6" s="246"/>
      <c r="X6" s="246"/>
      <c r="Y6" s="246"/>
      <c r="Z6" s="246"/>
      <c r="AA6" s="246"/>
      <c r="AB6" s="246"/>
      <c r="AC6" s="246"/>
      <c r="AD6" s="246"/>
      <c r="AE6" s="1386" t="s">
        <v>866</v>
      </c>
      <c r="AF6" s="1387"/>
      <c r="AG6" s="1387"/>
      <c r="AH6" s="1387"/>
      <c r="AI6" s="1387"/>
      <c r="AJ6" s="1387"/>
      <c r="AK6" s="1387"/>
      <c r="AL6" s="1387"/>
      <c r="AM6" s="1387"/>
      <c r="AN6" s="1387"/>
      <c r="AO6" s="1387"/>
      <c r="AP6" s="1387"/>
      <c r="AQ6" s="1387"/>
      <c r="AR6" s="1387"/>
      <c r="AS6" s="1388"/>
      <c r="AT6" s="247"/>
      <c r="AU6" s="86"/>
      <c r="AV6" s="242"/>
      <c r="AW6" s="238"/>
      <c r="AX6" s="240"/>
      <c r="AY6" s="240"/>
      <c r="AZ6" s="240"/>
      <c r="BA6" s="240"/>
      <c r="BB6" s="240"/>
      <c r="BC6" s="243"/>
      <c r="BD6" s="243"/>
      <c r="BE6" s="244"/>
      <c r="BF6" s="1359"/>
      <c r="BG6" s="1360"/>
      <c r="BH6" s="1360"/>
      <c r="BI6" s="1360"/>
      <c r="BJ6" s="1361"/>
    </row>
    <row r="7" spans="2:63" ht="9.9499999999999993" customHeight="1" thickBot="1">
      <c r="B7" s="1336" t="s">
        <v>758</v>
      </c>
      <c r="C7" s="1337"/>
      <c r="D7" s="1337"/>
      <c r="E7" s="1337"/>
      <c r="F7" s="1337"/>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89"/>
      <c r="AF7" s="1390"/>
      <c r="AG7" s="1390"/>
      <c r="AH7" s="1390"/>
      <c r="AI7" s="1390"/>
      <c r="AJ7" s="1390"/>
      <c r="AK7" s="1390"/>
      <c r="AL7" s="1390"/>
      <c r="AM7" s="1390"/>
      <c r="AN7" s="1390"/>
      <c r="AO7" s="1390"/>
      <c r="AP7" s="1390"/>
      <c r="AQ7" s="1390"/>
      <c r="AR7" s="1390"/>
      <c r="AS7" s="1391"/>
      <c r="AT7" s="247"/>
      <c r="AU7" s="86"/>
      <c r="AV7" s="242"/>
      <c r="AW7" s="238"/>
      <c r="AX7" s="240"/>
      <c r="AY7" s="240"/>
      <c r="AZ7" s="240"/>
      <c r="BA7" s="240"/>
      <c r="BB7" s="240"/>
      <c r="BC7" s="243"/>
      <c r="BD7" s="243"/>
      <c r="BE7" s="244"/>
      <c r="BF7" s="1359"/>
      <c r="BG7" s="1360"/>
      <c r="BH7" s="1360"/>
      <c r="BI7" s="1360"/>
      <c r="BJ7" s="1361"/>
    </row>
    <row r="8" spans="2:63" ht="9.9499999999999993" customHeight="1" thickBot="1">
      <c r="B8" s="1337"/>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238"/>
      <c r="AF8" s="238"/>
      <c r="AG8" s="238"/>
      <c r="AH8" s="238"/>
      <c r="AI8" s="238"/>
      <c r="AJ8" s="238"/>
      <c r="AK8" s="238"/>
      <c r="AL8" s="238"/>
      <c r="AM8" s="238"/>
      <c r="AN8" s="238"/>
      <c r="AO8" s="238"/>
      <c r="AP8" s="238"/>
      <c r="AQ8" s="238"/>
      <c r="AR8" s="238"/>
      <c r="AS8" s="238"/>
      <c r="AT8" s="238"/>
      <c r="AU8" s="86"/>
      <c r="AV8" s="242"/>
      <c r="AW8" s="238"/>
      <c r="AX8" s="240"/>
      <c r="AY8" s="240"/>
      <c r="AZ8" s="240"/>
      <c r="BA8" s="240"/>
      <c r="BB8" s="240"/>
      <c r="BC8" s="243"/>
      <c r="BD8" s="243"/>
      <c r="BE8" s="244"/>
      <c r="BF8" s="1362"/>
      <c r="BG8" s="1363"/>
      <c r="BH8" s="1363"/>
      <c r="BI8" s="1363"/>
      <c r="BJ8" s="1364"/>
    </row>
    <row r="9" spans="2:63" ht="5.25" customHeight="1">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238"/>
      <c r="AF9" s="238"/>
      <c r="AG9" s="238"/>
      <c r="AH9" s="238"/>
      <c r="AI9" s="238"/>
      <c r="AJ9" s="238"/>
      <c r="AK9" s="238"/>
      <c r="AL9" s="238"/>
      <c r="AM9" s="238"/>
      <c r="AN9" s="238"/>
      <c r="AO9" s="238"/>
      <c r="AP9" s="238"/>
      <c r="AQ9" s="238"/>
      <c r="AR9" s="238"/>
      <c r="AS9" s="238"/>
      <c r="AT9" s="238"/>
      <c r="AU9" s="86"/>
      <c r="AV9" s="242"/>
      <c r="AW9" s="238"/>
      <c r="AX9" s="240"/>
      <c r="AY9" s="240"/>
      <c r="AZ9" s="240"/>
      <c r="BA9" s="240"/>
      <c r="BB9" s="240"/>
      <c r="BC9" s="243"/>
      <c r="BD9" s="243"/>
      <c r="BE9" s="244"/>
    </row>
    <row r="10" spans="2:63" ht="5.25" customHeight="1">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238"/>
      <c r="AF10" s="238"/>
      <c r="AG10" s="238"/>
      <c r="AH10" s="238"/>
      <c r="AI10" s="238"/>
      <c r="AJ10" s="238"/>
      <c r="AK10" s="238"/>
      <c r="AL10" s="238"/>
      <c r="AM10" s="238"/>
      <c r="AN10" s="238"/>
      <c r="AO10" s="238"/>
      <c r="AP10" s="238"/>
      <c r="AQ10" s="238"/>
      <c r="AR10" s="238"/>
      <c r="AS10" s="238"/>
      <c r="AT10" s="238"/>
      <c r="AU10" s="86"/>
      <c r="AV10" s="242"/>
      <c r="AW10" s="238"/>
      <c r="AX10" s="240"/>
      <c r="AY10" s="240"/>
      <c r="AZ10" s="240"/>
      <c r="BA10" s="240"/>
      <c r="BB10" s="240"/>
      <c r="BC10" s="243"/>
      <c r="BD10" s="243"/>
    </row>
    <row r="11" spans="2:63" ht="9.9499999999999993" customHeight="1">
      <c r="B11" s="248"/>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38"/>
      <c r="AJ11" s="238"/>
      <c r="AK11" s="238"/>
      <c r="AL11" s="238"/>
      <c r="AM11" s="238"/>
      <c r="AN11" s="238"/>
      <c r="AO11" s="238"/>
      <c r="AP11" s="238"/>
      <c r="AQ11" s="238"/>
      <c r="AR11" s="238"/>
      <c r="AS11" s="238"/>
      <c r="AT11" s="238"/>
      <c r="AU11" s="238"/>
      <c r="AV11" s="242"/>
      <c r="AW11" s="238"/>
      <c r="AX11" s="240"/>
      <c r="AY11" s="240"/>
      <c r="AZ11" s="240"/>
      <c r="BA11" s="240"/>
      <c r="BB11" s="240"/>
      <c r="BC11" s="243"/>
      <c r="BD11" s="243"/>
    </row>
    <row r="12" spans="2:63" ht="12.75" customHeight="1" thickBot="1">
      <c r="B12" s="248"/>
      <c r="C12" s="1400" t="s">
        <v>555</v>
      </c>
      <c r="D12" s="1401"/>
      <c r="E12" s="1401"/>
      <c r="F12" s="1401"/>
      <c r="G12" s="1401"/>
      <c r="H12" s="1401"/>
      <c r="I12" s="1401"/>
      <c r="J12" s="1401"/>
      <c r="K12" s="1401"/>
      <c r="L12" s="1401"/>
      <c r="M12" s="1401"/>
      <c r="N12" s="1401"/>
      <c r="O12" s="1401"/>
      <c r="P12" s="1401"/>
      <c r="Q12" s="1402"/>
      <c r="R12" s="238"/>
      <c r="S12" s="238"/>
      <c r="T12" s="1349" t="s">
        <v>556</v>
      </c>
      <c r="U12" s="1349"/>
      <c r="V12" s="1349"/>
      <c r="W12" s="1349"/>
      <c r="X12" s="1349"/>
      <c r="Y12" s="1349"/>
      <c r="Z12" s="1349"/>
      <c r="AA12" s="1349"/>
      <c r="AB12" s="1349"/>
      <c r="AC12" s="1349"/>
      <c r="AD12" s="1349"/>
      <c r="AE12" s="1349"/>
      <c r="AF12" s="1349"/>
      <c r="AG12" s="1349"/>
      <c r="AH12" s="1349"/>
      <c r="AI12" s="1349"/>
      <c r="AJ12" s="238"/>
      <c r="AK12" s="238"/>
      <c r="AL12" s="238"/>
      <c r="AM12" s="238"/>
      <c r="AN12" s="238"/>
      <c r="AO12" s="238"/>
      <c r="AP12" s="238"/>
      <c r="AQ12" s="238"/>
      <c r="AR12" s="238"/>
      <c r="AS12" s="238"/>
      <c r="AT12" s="238"/>
      <c r="AU12" s="238"/>
      <c r="AV12" s="242"/>
      <c r="AW12" s="238"/>
      <c r="AX12" s="240"/>
      <c r="AY12" s="240"/>
      <c r="AZ12" s="240"/>
      <c r="BA12" s="240"/>
      <c r="BB12" s="240"/>
      <c r="BC12" s="243"/>
      <c r="BD12" s="243"/>
      <c r="BF12" s="306" t="s">
        <v>607</v>
      </c>
    </row>
    <row r="13" spans="2:63" ht="9.9499999999999993" customHeight="1">
      <c r="B13" s="248"/>
      <c r="C13" s="1340" t="str">
        <f>IF(基本情報!I3=0,"",基本情報!I3)</f>
        <v/>
      </c>
      <c r="D13" s="1341"/>
      <c r="E13" s="1341"/>
      <c r="F13" s="1341"/>
      <c r="G13" s="1341"/>
      <c r="H13" s="1341"/>
      <c r="I13" s="1341"/>
      <c r="J13" s="1341"/>
      <c r="K13" s="1341"/>
      <c r="L13" s="1341"/>
      <c r="M13" s="1341"/>
      <c r="N13" s="1341"/>
      <c r="O13" s="1341"/>
      <c r="P13" s="1341"/>
      <c r="Q13" s="1342"/>
      <c r="R13" s="238"/>
      <c r="S13" s="238"/>
      <c r="T13" s="1350" t="str">
        <f>IF(基本情報!E2=0,"",基本情報!E2)</f>
        <v/>
      </c>
      <c r="U13" s="1351"/>
      <c r="V13" s="1351"/>
      <c r="W13" s="1351"/>
      <c r="X13" s="1351"/>
      <c r="Y13" s="1351"/>
      <c r="Z13" s="1351"/>
      <c r="AA13" s="1351"/>
      <c r="AB13" s="1351"/>
      <c r="AC13" s="1351"/>
      <c r="AD13" s="1351"/>
      <c r="AE13" s="1351"/>
      <c r="AF13" s="1351"/>
      <c r="AG13" s="1351"/>
      <c r="AH13" s="1351"/>
      <c r="AI13" s="1352"/>
      <c r="AJ13" s="238"/>
      <c r="AK13" s="238"/>
      <c r="AL13" s="238"/>
      <c r="AM13" s="238"/>
      <c r="AN13" s="238"/>
      <c r="AO13" s="238"/>
      <c r="AP13" s="238"/>
      <c r="AQ13" s="238"/>
      <c r="AR13" s="238"/>
      <c r="AS13" s="238"/>
      <c r="AT13" s="238"/>
      <c r="AU13" s="238"/>
      <c r="AV13" s="250"/>
      <c r="AW13" s="251"/>
      <c r="AX13" s="251"/>
      <c r="AY13" s="251"/>
      <c r="AZ13" s="251"/>
      <c r="BA13" s="251"/>
      <c r="BB13" s="251"/>
      <c r="BC13" s="252"/>
      <c r="BD13" s="252"/>
    </row>
    <row r="14" spans="2:63" ht="10.5" customHeight="1" thickBot="1">
      <c r="B14" s="253"/>
      <c r="C14" s="1343"/>
      <c r="D14" s="1344"/>
      <c r="E14" s="1344"/>
      <c r="F14" s="1344"/>
      <c r="G14" s="1344"/>
      <c r="H14" s="1344"/>
      <c r="I14" s="1344"/>
      <c r="J14" s="1344"/>
      <c r="K14" s="1344"/>
      <c r="L14" s="1344"/>
      <c r="M14" s="1344"/>
      <c r="N14" s="1344"/>
      <c r="O14" s="1344"/>
      <c r="P14" s="1344"/>
      <c r="Q14" s="1345"/>
      <c r="R14" s="238"/>
      <c r="S14" s="238"/>
      <c r="T14" s="1353"/>
      <c r="U14" s="1354"/>
      <c r="V14" s="1354"/>
      <c r="W14" s="1354"/>
      <c r="X14" s="1354"/>
      <c r="Y14" s="1354"/>
      <c r="Z14" s="1354"/>
      <c r="AA14" s="1354"/>
      <c r="AB14" s="1354"/>
      <c r="AC14" s="1354"/>
      <c r="AD14" s="1354"/>
      <c r="AE14" s="1354"/>
      <c r="AF14" s="1354"/>
      <c r="AG14" s="1354"/>
      <c r="AH14" s="1354"/>
      <c r="AI14" s="1355"/>
      <c r="AJ14" s="238"/>
      <c r="AK14" s="238"/>
      <c r="AL14" s="238"/>
      <c r="AM14" s="238"/>
      <c r="AN14" s="238"/>
      <c r="AO14" s="238"/>
      <c r="AP14" s="238"/>
      <c r="AQ14" s="238"/>
      <c r="AR14" s="238"/>
      <c r="AS14" s="249"/>
      <c r="AT14" s="249"/>
      <c r="AU14" s="249"/>
      <c r="AV14" s="249"/>
      <c r="AW14" s="254"/>
      <c r="AX14" s="238"/>
      <c r="AY14" s="238"/>
      <c r="AZ14" s="238"/>
      <c r="BA14" s="238"/>
      <c r="BB14" s="238"/>
      <c r="BC14" s="238"/>
      <c r="BD14" s="238"/>
      <c r="BF14" s="1316" t="s">
        <v>754</v>
      </c>
      <c r="BG14" s="1316"/>
      <c r="BH14" s="1316"/>
      <c r="BI14" s="1316"/>
      <c r="BJ14" s="1316"/>
      <c r="BK14" s="367" t="b">
        <v>0</v>
      </c>
    </row>
    <row r="15" spans="2:63" ht="6.75" customHeight="1">
      <c r="B15" s="253"/>
      <c r="C15" s="1343"/>
      <c r="D15" s="1344"/>
      <c r="E15" s="1344"/>
      <c r="F15" s="1344"/>
      <c r="G15" s="1344"/>
      <c r="H15" s="1344"/>
      <c r="I15" s="1344"/>
      <c r="J15" s="1344"/>
      <c r="K15" s="1344"/>
      <c r="L15" s="1344"/>
      <c r="M15" s="1344"/>
      <c r="N15" s="1344"/>
      <c r="O15" s="1344"/>
      <c r="P15" s="1344"/>
      <c r="Q15" s="1345"/>
      <c r="R15" s="238"/>
      <c r="S15" s="238"/>
      <c r="T15" s="238"/>
      <c r="U15" s="238"/>
      <c r="V15" s="238"/>
      <c r="W15" s="238"/>
      <c r="X15" s="238"/>
      <c r="Y15" s="238"/>
      <c r="Z15" s="238"/>
      <c r="AA15" s="238"/>
      <c r="AB15" s="238"/>
      <c r="AC15" s="238"/>
      <c r="AD15" s="238"/>
      <c r="AE15" s="238"/>
      <c r="AF15" s="238"/>
      <c r="AG15" s="238"/>
      <c r="AH15" s="238"/>
      <c r="AI15" s="249"/>
      <c r="AJ15" s="249"/>
      <c r="AK15" s="249"/>
      <c r="AL15" s="249"/>
      <c r="AM15" s="238"/>
      <c r="AN15" s="238"/>
      <c r="AO15" s="238"/>
      <c r="AP15" s="238"/>
      <c r="AQ15" s="238"/>
      <c r="AR15" s="238"/>
      <c r="AS15" s="238"/>
      <c r="AT15" s="238"/>
      <c r="AU15" s="238"/>
      <c r="AV15" s="238"/>
      <c r="AW15" s="238"/>
      <c r="AX15" s="238"/>
      <c r="AY15" s="238"/>
      <c r="AZ15" s="238"/>
      <c r="BA15" s="238"/>
      <c r="BB15" s="238"/>
      <c r="BC15" s="238"/>
      <c r="BD15" s="238"/>
      <c r="BF15" s="1316"/>
      <c r="BG15" s="1316"/>
      <c r="BH15" s="1316"/>
      <c r="BI15" s="1316"/>
      <c r="BJ15" s="1316"/>
    </row>
    <row r="16" spans="2:63" ht="4.5" customHeight="1" thickBot="1">
      <c r="B16" s="253"/>
      <c r="C16" s="1346"/>
      <c r="D16" s="1347"/>
      <c r="E16" s="1347"/>
      <c r="F16" s="1347"/>
      <c r="G16" s="1347"/>
      <c r="H16" s="1347"/>
      <c r="I16" s="1347"/>
      <c r="J16" s="1347"/>
      <c r="K16" s="1347"/>
      <c r="L16" s="1347"/>
      <c r="M16" s="1347"/>
      <c r="N16" s="1347"/>
      <c r="O16" s="1347"/>
      <c r="P16" s="1347"/>
      <c r="Q16" s="134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F16" s="1316"/>
      <c r="BG16" s="1316"/>
      <c r="BH16" s="1316"/>
      <c r="BI16" s="1316"/>
      <c r="BJ16" s="1316"/>
    </row>
    <row r="17" spans="2:62" ht="9.9499999999999993" customHeight="1">
      <c r="B17" s="253"/>
      <c r="C17" s="238"/>
      <c r="D17" s="238"/>
      <c r="E17" s="238"/>
      <c r="F17" s="238"/>
      <c r="G17" s="238"/>
      <c r="H17" s="238"/>
      <c r="I17" s="238"/>
      <c r="J17" s="238"/>
      <c r="K17" s="238"/>
      <c r="L17" s="238"/>
      <c r="M17" s="238"/>
      <c r="N17" s="238"/>
      <c r="O17" s="238"/>
      <c r="P17" s="255"/>
      <c r="Q17" s="255"/>
      <c r="R17" s="255"/>
      <c r="S17" s="255"/>
      <c r="T17" s="1365" t="s">
        <v>574</v>
      </c>
      <c r="U17" s="1366"/>
      <c r="V17" s="1366"/>
      <c r="W17" s="1366"/>
      <c r="X17" s="1366"/>
      <c r="Y17" s="1366"/>
      <c r="Z17" s="1366"/>
      <c r="AA17" s="1366"/>
      <c r="AB17" s="1394" t="str">
        <f>基本情報!C5</f>
        <v/>
      </c>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6"/>
      <c r="BC17" s="238"/>
      <c r="BD17" s="238"/>
      <c r="BF17" s="1316"/>
      <c r="BG17" s="1316"/>
      <c r="BH17" s="1316"/>
      <c r="BI17" s="1316"/>
      <c r="BJ17" s="1316"/>
    </row>
    <row r="18" spans="2:62" ht="6" customHeight="1">
      <c r="B18" s="253"/>
      <c r="C18" s="238"/>
      <c r="D18" s="238"/>
      <c r="E18" s="238"/>
      <c r="F18" s="238"/>
      <c r="G18" s="238"/>
      <c r="H18" s="238"/>
      <c r="I18" s="238"/>
      <c r="J18" s="238"/>
      <c r="K18" s="238"/>
      <c r="L18" s="238"/>
      <c r="M18" s="238"/>
      <c r="N18" s="238"/>
      <c r="O18" s="238"/>
      <c r="P18" s="238"/>
      <c r="Q18" s="255"/>
      <c r="R18" s="255"/>
      <c r="S18" s="255"/>
      <c r="T18" s="1367"/>
      <c r="U18" s="1368"/>
      <c r="V18" s="1368"/>
      <c r="W18" s="1368"/>
      <c r="X18" s="1368"/>
      <c r="Y18" s="1368"/>
      <c r="Z18" s="1368"/>
      <c r="AA18" s="1368"/>
      <c r="AB18" s="1397"/>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9"/>
      <c r="BC18" s="238"/>
      <c r="BD18" s="238"/>
    </row>
    <row r="19" spans="2:62" ht="9" customHeight="1">
      <c r="B19" s="253"/>
      <c r="C19" s="1380" t="s">
        <v>557</v>
      </c>
      <c r="D19" s="1381"/>
      <c r="E19" s="1381"/>
      <c r="F19" s="1381"/>
      <c r="G19" s="1381"/>
      <c r="H19" s="1381"/>
      <c r="I19" s="1381"/>
      <c r="J19" s="1381"/>
      <c r="K19" s="1381"/>
      <c r="L19" s="1381"/>
      <c r="M19" s="1381"/>
      <c r="N19" s="1381"/>
      <c r="O19" s="1381"/>
      <c r="P19" s="1381"/>
      <c r="Q19" s="1382"/>
      <c r="R19" s="255"/>
      <c r="S19" s="255"/>
      <c r="T19" s="1392" t="s">
        <v>558</v>
      </c>
      <c r="U19" s="1393"/>
      <c r="V19" s="1393"/>
      <c r="W19" s="1393"/>
      <c r="X19" s="1393"/>
      <c r="Y19" s="1393"/>
      <c r="Z19" s="1393"/>
      <c r="AA19" s="1393"/>
      <c r="AB19" s="1403" t="str">
        <f ca="1">IF(BK14=TRUE,CONCATENATE(受付票!D6," ",TEXT(受付票!J6,"")),受付票!D6)</f>
        <v/>
      </c>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5"/>
      <c r="BC19" s="238"/>
      <c r="BD19" s="238"/>
      <c r="BF19" s="366"/>
      <c r="BG19" s="366"/>
      <c r="BH19" s="366"/>
      <c r="BI19" s="366"/>
      <c r="BJ19" s="366"/>
    </row>
    <row r="20" spans="2:62" ht="9" customHeight="1" thickBot="1">
      <c r="B20" s="253"/>
      <c r="C20" s="1383"/>
      <c r="D20" s="1331"/>
      <c r="E20" s="1331"/>
      <c r="F20" s="1331"/>
      <c r="G20" s="1331"/>
      <c r="H20" s="1331"/>
      <c r="I20" s="1331"/>
      <c r="J20" s="1331"/>
      <c r="K20" s="1331"/>
      <c r="L20" s="1331"/>
      <c r="M20" s="1331"/>
      <c r="N20" s="1331"/>
      <c r="O20" s="1331"/>
      <c r="P20" s="1331"/>
      <c r="Q20" s="1384"/>
      <c r="R20" s="255"/>
      <c r="S20" s="255"/>
      <c r="T20" s="1377"/>
      <c r="U20" s="1376"/>
      <c r="V20" s="1376"/>
      <c r="W20" s="1376"/>
      <c r="X20" s="1376"/>
      <c r="Y20" s="1376"/>
      <c r="Z20" s="1376"/>
      <c r="AA20" s="1376"/>
      <c r="AB20" s="1322"/>
      <c r="AC20" s="1323"/>
      <c r="AD20" s="1323"/>
      <c r="AE20" s="1323"/>
      <c r="AF20" s="1323"/>
      <c r="AG20" s="1323"/>
      <c r="AH20" s="1323"/>
      <c r="AI20" s="1323"/>
      <c r="AJ20" s="1323"/>
      <c r="AK20" s="1323"/>
      <c r="AL20" s="1323"/>
      <c r="AM20" s="1323"/>
      <c r="AN20" s="1323"/>
      <c r="AO20" s="1323"/>
      <c r="AP20" s="1323"/>
      <c r="AQ20" s="1323"/>
      <c r="AR20" s="1323"/>
      <c r="AS20" s="1323"/>
      <c r="AT20" s="1323"/>
      <c r="AU20" s="1323"/>
      <c r="AV20" s="1323"/>
      <c r="AW20" s="1323"/>
      <c r="AX20" s="1323"/>
      <c r="AY20" s="1323"/>
      <c r="AZ20" s="1323"/>
      <c r="BA20" s="1323"/>
      <c r="BB20" s="1324"/>
      <c r="BC20" s="238"/>
      <c r="BD20" s="238"/>
      <c r="BF20" s="1385" t="s">
        <v>968</v>
      </c>
      <c r="BG20" s="1385"/>
      <c r="BH20" s="1385"/>
      <c r="BI20" s="1385"/>
      <c r="BJ20" s="1385"/>
    </row>
    <row r="21" spans="2:62" ht="5.25" customHeight="1">
      <c r="B21" s="253"/>
      <c r="C21" s="1369" t="s">
        <v>559</v>
      </c>
      <c r="D21" s="1370"/>
      <c r="E21" s="1370"/>
      <c r="F21" s="1370"/>
      <c r="G21" s="1370"/>
      <c r="H21" s="1370"/>
      <c r="I21" s="1328" t="s">
        <v>560</v>
      </c>
      <c r="J21" s="1237"/>
      <c r="K21" s="1237"/>
      <c r="L21" s="1237"/>
      <c r="M21" s="1237"/>
      <c r="N21" s="1237"/>
      <c r="O21" s="1237"/>
      <c r="P21" s="1237"/>
      <c r="Q21" s="1329"/>
      <c r="R21" s="255"/>
      <c r="S21" s="255"/>
      <c r="T21" s="1377"/>
      <c r="U21" s="1376"/>
      <c r="V21" s="1376"/>
      <c r="W21" s="1376"/>
      <c r="X21" s="1376"/>
      <c r="Y21" s="1376"/>
      <c r="Z21" s="1376"/>
      <c r="AA21" s="1376"/>
      <c r="AB21" s="1322"/>
      <c r="AC21" s="1323"/>
      <c r="AD21" s="1323"/>
      <c r="AE21" s="1323"/>
      <c r="AF21" s="1323"/>
      <c r="AG21" s="1323"/>
      <c r="AH21" s="1323"/>
      <c r="AI21" s="1323"/>
      <c r="AJ21" s="1323"/>
      <c r="AK21" s="1323"/>
      <c r="AL21" s="1323"/>
      <c r="AM21" s="1323"/>
      <c r="AN21" s="1323"/>
      <c r="AO21" s="1323"/>
      <c r="AP21" s="1323"/>
      <c r="AQ21" s="1323"/>
      <c r="AR21" s="1323"/>
      <c r="AS21" s="1323"/>
      <c r="AT21" s="1323"/>
      <c r="AU21" s="1323"/>
      <c r="AV21" s="1323"/>
      <c r="AW21" s="1323"/>
      <c r="AX21" s="1323"/>
      <c r="AY21" s="1323"/>
      <c r="AZ21" s="1323"/>
      <c r="BA21" s="1323"/>
      <c r="BB21" s="1324"/>
      <c r="BC21" s="238"/>
      <c r="BD21" s="238"/>
      <c r="BF21" s="1385"/>
      <c r="BG21" s="1385"/>
      <c r="BH21" s="1385"/>
      <c r="BI21" s="1385"/>
      <c r="BJ21" s="1385"/>
    </row>
    <row r="22" spans="2:62" ht="6" customHeight="1">
      <c r="B22" s="238"/>
      <c r="C22" s="1371"/>
      <c r="D22" s="1372"/>
      <c r="E22" s="1372"/>
      <c r="F22" s="1372"/>
      <c r="G22" s="1372"/>
      <c r="H22" s="1372"/>
      <c r="I22" s="1330"/>
      <c r="J22" s="1331"/>
      <c r="K22" s="1331"/>
      <c r="L22" s="1331"/>
      <c r="M22" s="1331"/>
      <c r="N22" s="1331"/>
      <c r="O22" s="1331"/>
      <c r="P22" s="1331"/>
      <c r="Q22" s="1332"/>
      <c r="R22" s="255"/>
      <c r="S22" s="255"/>
      <c r="T22" s="1377"/>
      <c r="U22" s="1376"/>
      <c r="V22" s="1376"/>
      <c r="W22" s="1376"/>
      <c r="X22" s="1376"/>
      <c r="Y22" s="1376"/>
      <c r="Z22" s="1376"/>
      <c r="AA22" s="1376"/>
      <c r="AB22" s="1406"/>
      <c r="AC22" s="1407"/>
      <c r="AD22" s="1407"/>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07"/>
      <c r="BB22" s="1408"/>
      <c r="BC22" s="238"/>
      <c r="BD22" s="238"/>
      <c r="BF22" s="1385"/>
      <c r="BG22" s="1385"/>
      <c r="BH22" s="1385"/>
      <c r="BI22" s="1385"/>
      <c r="BJ22" s="1385"/>
    </row>
    <row r="23" spans="2:62" ht="9" customHeight="1">
      <c r="B23" s="238"/>
      <c r="C23" s="1371"/>
      <c r="D23" s="1372"/>
      <c r="E23" s="1372"/>
      <c r="F23" s="1372"/>
      <c r="G23" s="1372"/>
      <c r="H23" s="1372"/>
      <c r="I23" s="1330"/>
      <c r="J23" s="1331"/>
      <c r="K23" s="1331"/>
      <c r="L23" s="1331"/>
      <c r="M23" s="1331"/>
      <c r="N23" s="1331"/>
      <c r="O23" s="1331"/>
      <c r="P23" s="1331"/>
      <c r="Q23" s="1332"/>
      <c r="R23" s="255"/>
      <c r="S23" s="255"/>
      <c r="T23" s="1375" t="s">
        <v>744</v>
      </c>
      <c r="U23" s="1376"/>
      <c r="V23" s="1376"/>
      <c r="W23" s="1376"/>
      <c r="X23" s="1376"/>
      <c r="Y23" s="1376"/>
      <c r="Z23" s="1376"/>
      <c r="AA23" s="1376"/>
      <c r="AB23" s="1319" t="str">
        <f>IF(BK14=TRUE,基本情報!C11&amp;"　"&amp;基本情報!G11,基本情報!C24&amp;"　"&amp;基本情報!G24)</f>
        <v>　</v>
      </c>
      <c r="AC23" s="1320"/>
      <c r="AD23" s="1320"/>
      <c r="AE23" s="1320"/>
      <c r="AF23" s="1320"/>
      <c r="AG23" s="1320"/>
      <c r="AH23" s="1320"/>
      <c r="AI23" s="1320"/>
      <c r="AJ23" s="1320"/>
      <c r="AK23" s="1320"/>
      <c r="AL23" s="1320"/>
      <c r="AM23" s="1320"/>
      <c r="AN23" s="1320"/>
      <c r="AO23" s="1320"/>
      <c r="AP23" s="1320"/>
      <c r="AQ23" s="1320"/>
      <c r="AR23" s="1320"/>
      <c r="AS23" s="1320"/>
      <c r="AT23" s="1320"/>
      <c r="AU23" s="1320"/>
      <c r="AV23" s="1320"/>
      <c r="AW23" s="1320"/>
      <c r="AX23" s="1320"/>
      <c r="AY23" s="1320"/>
      <c r="AZ23" s="1320"/>
      <c r="BA23" s="1320"/>
      <c r="BB23" s="1321"/>
      <c r="BC23" s="238"/>
      <c r="BD23" s="238"/>
      <c r="BF23" s="1385"/>
      <c r="BG23" s="1385"/>
      <c r="BH23" s="1385"/>
      <c r="BI23" s="1385"/>
      <c r="BJ23" s="1385"/>
    </row>
    <row r="24" spans="2:62" ht="7.5" customHeight="1">
      <c r="B24" s="238"/>
      <c r="C24" s="1371"/>
      <c r="D24" s="1372"/>
      <c r="E24" s="1372"/>
      <c r="F24" s="1372"/>
      <c r="G24" s="1372"/>
      <c r="H24" s="1372"/>
      <c r="I24" s="1330"/>
      <c r="J24" s="1331"/>
      <c r="K24" s="1331"/>
      <c r="L24" s="1331"/>
      <c r="M24" s="1331"/>
      <c r="N24" s="1331"/>
      <c r="O24" s="1331"/>
      <c r="P24" s="1331"/>
      <c r="Q24" s="1332"/>
      <c r="R24" s="255"/>
      <c r="S24" s="255"/>
      <c r="T24" s="1377"/>
      <c r="U24" s="1376"/>
      <c r="V24" s="1376"/>
      <c r="W24" s="1376"/>
      <c r="X24" s="1376"/>
      <c r="Y24" s="1376"/>
      <c r="Z24" s="1376"/>
      <c r="AA24" s="1376"/>
      <c r="AB24" s="1322"/>
      <c r="AC24" s="1323"/>
      <c r="AD24" s="1323"/>
      <c r="AE24" s="1323"/>
      <c r="AF24" s="1323"/>
      <c r="AG24" s="1323"/>
      <c r="AH24" s="1323"/>
      <c r="AI24" s="1323"/>
      <c r="AJ24" s="1323"/>
      <c r="AK24" s="1323"/>
      <c r="AL24" s="1323"/>
      <c r="AM24" s="1323"/>
      <c r="AN24" s="1323"/>
      <c r="AO24" s="1323"/>
      <c r="AP24" s="1323"/>
      <c r="AQ24" s="1323"/>
      <c r="AR24" s="1323"/>
      <c r="AS24" s="1323"/>
      <c r="AT24" s="1323"/>
      <c r="AU24" s="1323"/>
      <c r="AV24" s="1323"/>
      <c r="AW24" s="1323"/>
      <c r="AX24" s="1323"/>
      <c r="AY24" s="1323"/>
      <c r="AZ24" s="1323"/>
      <c r="BA24" s="1323"/>
      <c r="BB24" s="1324"/>
      <c r="BC24" s="238"/>
      <c r="BD24" s="238"/>
      <c r="BF24" s="1385"/>
      <c r="BG24" s="1385"/>
      <c r="BH24" s="1385"/>
      <c r="BI24" s="1385"/>
      <c r="BJ24" s="1385"/>
    </row>
    <row r="25" spans="2:62" ht="7.5" customHeight="1" thickBot="1">
      <c r="B25" s="238"/>
      <c r="C25" s="1373"/>
      <c r="D25" s="1374"/>
      <c r="E25" s="1374"/>
      <c r="F25" s="1374"/>
      <c r="G25" s="1374"/>
      <c r="H25" s="1374"/>
      <c r="I25" s="1333"/>
      <c r="J25" s="1334"/>
      <c r="K25" s="1334"/>
      <c r="L25" s="1334"/>
      <c r="M25" s="1334"/>
      <c r="N25" s="1334"/>
      <c r="O25" s="1334"/>
      <c r="P25" s="1334"/>
      <c r="Q25" s="1335"/>
      <c r="R25" s="255"/>
      <c r="S25" s="255"/>
      <c r="T25" s="1377"/>
      <c r="U25" s="1376"/>
      <c r="V25" s="1376"/>
      <c r="W25" s="1376"/>
      <c r="X25" s="1376"/>
      <c r="Y25" s="1376"/>
      <c r="Z25" s="1376"/>
      <c r="AA25" s="1376"/>
      <c r="AB25" s="1322"/>
      <c r="AC25" s="1323"/>
      <c r="AD25" s="1323"/>
      <c r="AE25" s="1323"/>
      <c r="AF25" s="1323"/>
      <c r="AG25" s="1323"/>
      <c r="AH25" s="1323"/>
      <c r="AI25" s="1323"/>
      <c r="AJ25" s="1323"/>
      <c r="AK25" s="1323"/>
      <c r="AL25" s="1323"/>
      <c r="AM25" s="1323"/>
      <c r="AN25" s="1323"/>
      <c r="AO25" s="1323"/>
      <c r="AP25" s="1323"/>
      <c r="AQ25" s="1323"/>
      <c r="AR25" s="1323"/>
      <c r="AS25" s="1323"/>
      <c r="AT25" s="1323"/>
      <c r="AU25" s="1323"/>
      <c r="AV25" s="1323"/>
      <c r="AW25" s="1323"/>
      <c r="AX25" s="1323"/>
      <c r="AY25" s="1323"/>
      <c r="AZ25" s="1323"/>
      <c r="BA25" s="1323"/>
      <c r="BB25" s="1324"/>
      <c r="BC25" s="238"/>
      <c r="BD25" s="238"/>
    </row>
    <row r="26" spans="2:62" ht="9.9499999999999993" customHeight="1" thickBot="1">
      <c r="B26" s="238"/>
      <c r="C26" s="238"/>
      <c r="D26" s="238"/>
      <c r="E26" s="238"/>
      <c r="F26" s="238"/>
      <c r="G26" s="238"/>
      <c r="H26" s="238"/>
      <c r="I26" s="238"/>
      <c r="J26" s="238"/>
      <c r="K26" s="238"/>
      <c r="L26" s="238"/>
      <c r="M26" s="238"/>
      <c r="N26" s="238"/>
      <c r="O26" s="238"/>
      <c r="P26" s="238"/>
      <c r="Q26" s="255"/>
      <c r="R26" s="255"/>
      <c r="S26" s="255"/>
      <c r="T26" s="1378"/>
      <c r="U26" s="1379"/>
      <c r="V26" s="1379"/>
      <c r="W26" s="1379"/>
      <c r="X26" s="1379"/>
      <c r="Y26" s="1379"/>
      <c r="Z26" s="1379"/>
      <c r="AA26" s="1379"/>
      <c r="AB26" s="1325"/>
      <c r="AC26" s="1326"/>
      <c r="AD26" s="1326"/>
      <c r="AE26" s="1326"/>
      <c r="AF26" s="1326"/>
      <c r="AG26" s="1326"/>
      <c r="AH26" s="1326"/>
      <c r="AI26" s="1326"/>
      <c r="AJ26" s="1326"/>
      <c r="AK26" s="1326"/>
      <c r="AL26" s="1326"/>
      <c r="AM26" s="1326"/>
      <c r="AN26" s="1326"/>
      <c r="AO26" s="1326"/>
      <c r="AP26" s="1326"/>
      <c r="AQ26" s="1326"/>
      <c r="AR26" s="1326"/>
      <c r="AS26" s="1326"/>
      <c r="AT26" s="1326"/>
      <c r="AU26" s="1326"/>
      <c r="AV26" s="1326"/>
      <c r="AW26" s="1326"/>
      <c r="AX26" s="1326"/>
      <c r="AY26" s="1326"/>
      <c r="AZ26" s="1326"/>
      <c r="BA26" s="1326"/>
      <c r="BB26" s="1327"/>
      <c r="BC26" s="238"/>
      <c r="BD26" s="238"/>
    </row>
    <row r="27" spans="2:62" ht="9.9499999999999993" customHeight="1">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row>
    <row r="28" spans="2:62" ht="9.9499999999999993" customHeight="1">
      <c r="B28" s="1419" t="s">
        <v>562</v>
      </c>
      <c r="C28" s="1420"/>
      <c r="D28" s="1420"/>
      <c r="E28" s="1420"/>
      <c r="F28" s="1420"/>
      <c r="G28" s="1420"/>
      <c r="H28" s="1420"/>
      <c r="I28" s="1420"/>
      <c r="J28" s="1420"/>
      <c r="K28" s="1420"/>
      <c r="L28" s="1420"/>
      <c r="M28" s="1420"/>
      <c r="N28" s="1420"/>
      <c r="O28" s="1420"/>
      <c r="P28" s="1420"/>
      <c r="Q28" s="1420"/>
      <c r="R28" s="1420"/>
      <c r="S28" s="1420"/>
      <c r="T28" s="1420"/>
      <c r="U28" s="1420"/>
      <c r="V28" s="1420"/>
      <c r="W28" s="1420"/>
      <c r="X28" s="1420"/>
      <c r="Y28" s="1420"/>
      <c r="Z28" s="1420"/>
      <c r="AA28" s="1420"/>
      <c r="AB28" s="1420"/>
      <c r="AC28" s="1420"/>
      <c r="AD28" s="1420"/>
      <c r="AE28" s="1420"/>
      <c r="AF28" s="1420"/>
      <c r="AG28" s="1420"/>
      <c r="AH28" s="1420"/>
      <c r="AI28" s="1420"/>
      <c r="AJ28" s="1420"/>
      <c r="AK28" s="1420"/>
      <c r="AL28" s="1420"/>
      <c r="AM28" s="1420"/>
      <c r="AN28" s="1420"/>
      <c r="AO28" s="1420"/>
      <c r="AP28" s="1420"/>
      <c r="AQ28" s="1420"/>
      <c r="AR28" s="1420"/>
      <c r="AS28" s="1420"/>
      <c r="AT28" s="1420"/>
      <c r="AU28" s="1420"/>
      <c r="AV28" s="1420"/>
      <c r="AW28" s="1420"/>
      <c r="AX28" s="1420"/>
      <c r="AY28" s="1420"/>
      <c r="AZ28" s="1420"/>
      <c r="BA28" s="1420"/>
      <c r="BB28" s="1420"/>
      <c r="BC28" s="238"/>
      <c r="BD28" s="238"/>
    </row>
    <row r="29" spans="2:62" ht="9.9499999999999993" customHeight="1" thickBot="1">
      <c r="B29" s="1421"/>
      <c r="C29" s="1421"/>
      <c r="D29" s="1421"/>
      <c r="E29" s="1421"/>
      <c r="F29" s="1421"/>
      <c r="G29" s="1421"/>
      <c r="H29" s="1421"/>
      <c r="I29" s="1421"/>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1"/>
      <c r="AN29" s="1421"/>
      <c r="AO29" s="1421"/>
      <c r="AP29" s="1421"/>
      <c r="AQ29" s="1421"/>
      <c r="AR29" s="1421"/>
      <c r="AS29" s="1421"/>
      <c r="AT29" s="1421"/>
      <c r="AU29" s="1421"/>
      <c r="AV29" s="1421"/>
      <c r="AW29" s="1421"/>
      <c r="AX29" s="1421"/>
      <c r="AY29" s="1421"/>
      <c r="AZ29" s="1421"/>
      <c r="BA29" s="1421"/>
      <c r="BB29" s="1421"/>
      <c r="BC29" s="238"/>
      <c r="BD29" s="238"/>
    </row>
    <row r="30" spans="2:62" ht="12.75" customHeight="1">
      <c r="B30" s="238"/>
      <c r="C30" s="1428" t="s">
        <v>563</v>
      </c>
      <c r="D30" s="1237"/>
      <c r="E30" s="1237"/>
      <c r="F30" s="1237"/>
      <c r="G30" s="1237"/>
      <c r="H30" s="1237"/>
      <c r="I30" s="1237"/>
      <c r="J30" s="1429"/>
      <c r="K30" s="1435" t="s">
        <v>954</v>
      </c>
      <c r="L30" s="1237"/>
      <c r="M30" s="1237"/>
      <c r="N30" s="1237"/>
      <c r="O30" s="1237"/>
      <c r="P30" s="1237"/>
      <c r="Q30" s="1237"/>
      <c r="R30" s="1237"/>
      <c r="S30" s="1237"/>
      <c r="T30" s="1237"/>
      <c r="U30" s="1237"/>
      <c r="V30" s="1237"/>
      <c r="W30" s="1237"/>
      <c r="X30" s="1237"/>
      <c r="Y30" s="1237"/>
      <c r="Z30" s="1237"/>
      <c r="AA30" s="1237"/>
      <c r="AB30" s="1237"/>
      <c r="AC30" s="1237"/>
      <c r="AD30" s="1238"/>
      <c r="AE30" s="1236" t="s">
        <v>564</v>
      </c>
      <c r="AF30" s="1237"/>
      <c r="AG30" s="1237"/>
      <c r="AH30" s="1237"/>
      <c r="AI30" s="1237"/>
      <c r="AJ30" s="1237"/>
      <c r="AK30" s="1237"/>
      <c r="AL30" s="1237"/>
      <c r="AM30" s="1238"/>
      <c r="AN30" s="1413" t="s">
        <v>565</v>
      </c>
      <c r="AO30" s="1414"/>
      <c r="AP30" s="1414"/>
      <c r="AQ30" s="1414"/>
      <c r="AR30" s="1414"/>
      <c r="AS30" s="1414"/>
      <c r="AT30" s="1414"/>
      <c r="AU30" s="1414"/>
      <c r="AV30" s="1414"/>
      <c r="AW30" s="1414"/>
      <c r="AX30" s="1414"/>
      <c r="AY30" s="1414"/>
      <c r="AZ30" s="1414"/>
      <c r="BA30" s="1414"/>
      <c r="BB30" s="1415"/>
      <c r="BC30" s="238"/>
      <c r="BD30" s="238"/>
    </row>
    <row r="31" spans="2:62" ht="12" customHeight="1">
      <c r="B31" s="238"/>
      <c r="C31" s="1430"/>
      <c r="D31" s="1240"/>
      <c r="E31" s="1240"/>
      <c r="F31" s="1240"/>
      <c r="G31" s="1240"/>
      <c r="H31" s="1240"/>
      <c r="I31" s="1240"/>
      <c r="J31" s="1431"/>
      <c r="K31" s="1436"/>
      <c r="L31" s="1240"/>
      <c r="M31" s="1240"/>
      <c r="N31" s="1240"/>
      <c r="O31" s="1240"/>
      <c r="P31" s="1240"/>
      <c r="Q31" s="1240"/>
      <c r="R31" s="1240"/>
      <c r="S31" s="1240"/>
      <c r="T31" s="1240"/>
      <c r="U31" s="1240"/>
      <c r="V31" s="1240"/>
      <c r="W31" s="1240"/>
      <c r="X31" s="1240"/>
      <c r="Y31" s="1240"/>
      <c r="Z31" s="1240"/>
      <c r="AA31" s="1240"/>
      <c r="AB31" s="1240"/>
      <c r="AC31" s="1240"/>
      <c r="AD31" s="1241"/>
      <c r="AE31" s="1239"/>
      <c r="AF31" s="1240"/>
      <c r="AG31" s="1240"/>
      <c r="AH31" s="1240"/>
      <c r="AI31" s="1240"/>
      <c r="AJ31" s="1240"/>
      <c r="AK31" s="1240"/>
      <c r="AL31" s="1240"/>
      <c r="AM31" s="1241"/>
      <c r="AN31" s="1416"/>
      <c r="AO31" s="1417"/>
      <c r="AP31" s="1417"/>
      <c r="AQ31" s="1417"/>
      <c r="AR31" s="1417"/>
      <c r="AS31" s="1417"/>
      <c r="AT31" s="1417"/>
      <c r="AU31" s="1417"/>
      <c r="AV31" s="1417"/>
      <c r="AW31" s="1417"/>
      <c r="AX31" s="1417"/>
      <c r="AY31" s="1417"/>
      <c r="AZ31" s="1417"/>
      <c r="BA31" s="1417"/>
      <c r="BB31" s="1418"/>
      <c r="BC31" s="238"/>
      <c r="BD31" s="238"/>
      <c r="BF31" s="306" t="s">
        <v>608</v>
      </c>
    </row>
    <row r="32" spans="2:62" ht="25.5" customHeight="1">
      <c r="B32" s="238"/>
      <c r="C32" s="1409"/>
      <c r="D32" s="1410"/>
      <c r="E32" s="1410"/>
      <c r="F32" s="1410"/>
      <c r="G32" s="1410"/>
      <c r="H32" s="1410"/>
      <c r="I32" s="1410"/>
      <c r="J32" s="1410"/>
      <c r="K32" s="1257"/>
      <c r="L32" s="1249"/>
      <c r="M32" s="1249"/>
      <c r="N32" s="1249"/>
      <c r="O32" s="1249"/>
      <c r="P32" s="1249"/>
      <c r="Q32" s="1249"/>
      <c r="R32" s="1249"/>
      <c r="S32" s="1249"/>
      <c r="T32" s="1249"/>
      <c r="U32" s="1249"/>
      <c r="V32" s="1249"/>
      <c r="W32" s="1249"/>
      <c r="X32" s="1249"/>
      <c r="Y32" s="1249"/>
      <c r="Z32" s="1249"/>
      <c r="AA32" s="1249"/>
      <c r="AB32" s="1249"/>
      <c r="AC32" s="1249"/>
      <c r="AD32" s="1258"/>
      <c r="AE32" s="1432"/>
      <c r="AF32" s="1433"/>
      <c r="AG32" s="1433"/>
      <c r="AH32" s="1433"/>
      <c r="AI32" s="1433"/>
      <c r="AJ32" s="1433"/>
      <c r="AK32" s="1433"/>
      <c r="AL32" s="1433"/>
      <c r="AM32" s="1434"/>
      <c r="AN32" s="1422" t="s">
        <v>955</v>
      </c>
      <c r="AO32" s="1423"/>
      <c r="AP32" s="1423"/>
      <c r="AQ32" s="1423"/>
      <c r="AR32" s="1423"/>
      <c r="AS32" s="1423"/>
      <c r="AT32" s="1423"/>
      <c r="AU32" s="1423"/>
      <c r="AV32" s="1423"/>
      <c r="AW32" s="1423"/>
      <c r="AX32" s="1423"/>
      <c r="AY32" s="1423"/>
      <c r="AZ32" s="1423"/>
      <c r="BA32" s="1423"/>
      <c r="BB32" s="1424"/>
      <c r="BC32" s="238"/>
      <c r="BD32" s="238"/>
    </row>
    <row r="33" spans="1:58" ht="25.5" customHeight="1">
      <c r="B33" s="238"/>
      <c r="C33" s="1411"/>
      <c r="D33" s="1412"/>
      <c r="E33" s="1412"/>
      <c r="F33" s="1412"/>
      <c r="G33" s="1412"/>
      <c r="H33" s="1412"/>
      <c r="I33" s="1412"/>
      <c r="J33" s="1412"/>
      <c r="K33" s="1259"/>
      <c r="L33" s="1253"/>
      <c r="M33" s="1253"/>
      <c r="N33" s="1253"/>
      <c r="O33" s="1253"/>
      <c r="P33" s="1253"/>
      <c r="Q33" s="1253"/>
      <c r="R33" s="1253"/>
      <c r="S33" s="1253"/>
      <c r="T33" s="1253"/>
      <c r="U33" s="1253"/>
      <c r="V33" s="1253"/>
      <c r="W33" s="1253"/>
      <c r="X33" s="1253"/>
      <c r="Y33" s="1253"/>
      <c r="Z33" s="1253"/>
      <c r="AA33" s="1253"/>
      <c r="AB33" s="1253"/>
      <c r="AC33" s="1253"/>
      <c r="AD33" s="1260"/>
      <c r="AE33" s="1245"/>
      <c r="AF33" s="1246"/>
      <c r="AG33" s="1246"/>
      <c r="AH33" s="1246"/>
      <c r="AI33" s="1246"/>
      <c r="AJ33" s="1246"/>
      <c r="AK33" s="1246"/>
      <c r="AL33" s="1246"/>
      <c r="AM33" s="1247"/>
      <c r="AN33" s="1425"/>
      <c r="AO33" s="1426"/>
      <c r="AP33" s="1426"/>
      <c r="AQ33" s="1426"/>
      <c r="AR33" s="1426"/>
      <c r="AS33" s="1426"/>
      <c r="AT33" s="1426"/>
      <c r="AU33" s="1426"/>
      <c r="AV33" s="1426"/>
      <c r="AW33" s="1426"/>
      <c r="AX33" s="1426"/>
      <c r="AY33" s="1426"/>
      <c r="AZ33" s="1426"/>
      <c r="BA33" s="1426"/>
      <c r="BB33" s="1427"/>
      <c r="BC33" s="238"/>
      <c r="BD33" s="238"/>
      <c r="BF33" s="306" t="s">
        <v>609</v>
      </c>
    </row>
    <row r="34" spans="1:58" ht="25.5" customHeight="1">
      <c r="B34" s="238"/>
      <c r="C34" s="1248"/>
      <c r="D34" s="1249"/>
      <c r="E34" s="1249"/>
      <c r="F34" s="1249"/>
      <c r="G34" s="1249"/>
      <c r="H34" s="1249"/>
      <c r="I34" s="1249"/>
      <c r="J34" s="1249"/>
      <c r="K34" s="1257"/>
      <c r="L34" s="1249"/>
      <c r="M34" s="1249"/>
      <c r="N34" s="1249"/>
      <c r="O34" s="1249"/>
      <c r="P34" s="1249"/>
      <c r="Q34" s="1249"/>
      <c r="R34" s="1249"/>
      <c r="S34" s="1249"/>
      <c r="T34" s="1249"/>
      <c r="U34" s="1249"/>
      <c r="V34" s="1249"/>
      <c r="W34" s="1249"/>
      <c r="X34" s="1249"/>
      <c r="Y34" s="1249"/>
      <c r="Z34" s="1249"/>
      <c r="AA34" s="1249"/>
      <c r="AB34" s="1249"/>
      <c r="AC34" s="1249"/>
      <c r="AD34" s="1258"/>
      <c r="AE34" s="1242"/>
      <c r="AF34" s="1243"/>
      <c r="AG34" s="1243"/>
      <c r="AH34" s="1243"/>
      <c r="AI34" s="1243"/>
      <c r="AJ34" s="1243"/>
      <c r="AK34" s="1243"/>
      <c r="AL34" s="1243"/>
      <c r="AM34" s="1244"/>
      <c r="AN34" s="1425"/>
      <c r="AO34" s="1426"/>
      <c r="AP34" s="1426"/>
      <c r="AQ34" s="1426"/>
      <c r="AR34" s="1426"/>
      <c r="AS34" s="1426"/>
      <c r="AT34" s="1426"/>
      <c r="AU34" s="1426"/>
      <c r="AV34" s="1426"/>
      <c r="AW34" s="1426"/>
      <c r="AX34" s="1426"/>
      <c r="AY34" s="1426"/>
      <c r="AZ34" s="1426"/>
      <c r="BA34" s="1426"/>
      <c r="BB34" s="1427"/>
      <c r="BC34" s="238"/>
      <c r="BD34" s="238"/>
    </row>
    <row r="35" spans="1:58" ht="25.5" customHeight="1">
      <c r="B35" s="238"/>
      <c r="C35" s="1252"/>
      <c r="D35" s="1253"/>
      <c r="E35" s="1253"/>
      <c r="F35" s="1253"/>
      <c r="G35" s="1253"/>
      <c r="H35" s="1253"/>
      <c r="I35" s="1253"/>
      <c r="J35" s="1253"/>
      <c r="K35" s="1259"/>
      <c r="L35" s="1253"/>
      <c r="M35" s="1253"/>
      <c r="N35" s="1253"/>
      <c r="O35" s="1253"/>
      <c r="P35" s="1253"/>
      <c r="Q35" s="1253"/>
      <c r="R35" s="1253"/>
      <c r="S35" s="1253"/>
      <c r="T35" s="1253"/>
      <c r="U35" s="1253"/>
      <c r="V35" s="1253"/>
      <c r="W35" s="1253"/>
      <c r="X35" s="1253"/>
      <c r="Y35" s="1253"/>
      <c r="Z35" s="1253"/>
      <c r="AA35" s="1253"/>
      <c r="AB35" s="1253"/>
      <c r="AC35" s="1253"/>
      <c r="AD35" s="1260"/>
      <c r="AE35" s="1245"/>
      <c r="AF35" s="1246"/>
      <c r="AG35" s="1246"/>
      <c r="AH35" s="1246"/>
      <c r="AI35" s="1246"/>
      <c r="AJ35" s="1246"/>
      <c r="AK35" s="1246"/>
      <c r="AL35" s="1246"/>
      <c r="AM35" s="1247"/>
      <c r="AN35" s="1425"/>
      <c r="AO35" s="1426"/>
      <c r="AP35" s="1426"/>
      <c r="AQ35" s="1426"/>
      <c r="AR35" s="1426"/>
      <c r="AS35" s="1426"/>
      <c r="AT35" s="1426"/>
      <c r="AU35" s="1426"/>
      <c r="AV35" s="1426"/>
      <c r="AW35" s="1426"/>
      <c r="AX35" s="1426"/>
      <c r="AY35" s="1426"/>
      <c r="AZ35" s="1426"/>
      <c r="BA35" s="1426"/>
      <c r="BB35" s="1427"/>
      <c r="BC35" s="238"/>
      <c r="BD35" s="238"/>
    </row>
    <row r="36" spans="1:58" ht="25.5" customHeight="1">
      <c r="B36" s="238"/>
      <c r="C36" s="1248"/>
      <c r="D36" s="1249"/>
      <c r="E36" s="1249"/>
      <c r="F36" s="1249"/>
      <c r="G36" s="1249"/>
      <c r="H36" s="1249"/>
      <c r="I36" s="1249"/>
      <c r="J36" s="1249"/>
      <c r="K36" s="1257"/>
      <c r="L36" s="1249"/>
      <c r="M36" s="1249"/>
      <c r="N36" s="1249"/>
      <c r="O36" s="1249"/>
      <c r="P36" s="1249"/>
      <c r="Q36" s="1249"/>
      <c r="R36" s="1249"/>
      <c r="S36" s="1249"/>
      <c r="T36" s="1249"/>
      <c r="U36" s="1249"/>
      <c r="V36" s="1249"/>
      <c r="W36" s="1249"/>
      <c r="X36" s="1249"/>
      <c r="Y36" s="1249"/>
      <c r="Z36" s="1249"/>
      <c r="AA36" s="1249"/>
      <c r="AB36" s="1249"/>
      <c r="AC36" s="1249"/>
      <c r="AD36" s="1258"/>
      <c r="AE36" s="1242"/>
      <c r="AF36" s="1243"/>
      <c r="AG36" s="1243"/>
      <c r="AH36" s="1243"/>
      <c r="AI36" s="1243"/>
      <c r="AJ36" s="1243"/>
      <c r="AK36" s="1243"/>
      <c r="AL36" s="1243"/>
      <c r="AM36" s="1244"/>
      <c r="AN36" s="1425"/>
      <c r="AO36" s="1426"/>
      <c r="AP36" s="1426"/>
      <c r="AQ36" s="1426"/>
      <c r="AR36" s="1426"/>
      <c r="AS36" s="1426"/>
      <c r="AT36" s="1426"/>
      <c r="AU36" s="1426"/>
      <c r="AV36" s="1426"/>
      <c r="AW36" s="1426"/>
      <c r="AX36" s="1426"/>
      <c r="AY36" s="1426"/>
      <c r="AZ36" s="1426"/>
      <c r="BA36" s="1426"/>
      <c r="BB36" s="1427"/>
      <c r="BC36" s="238"/>
      <c r="BD36" s="238"/>
    </row>
    <row r="37" spans="1:58" ht="25.5" customHeight="1">
      <c r="B37" s="238"/>
      <c r="C37" s="1252"/>
      <c r="D37" s="1253"/>
      <c r="E37" s="1253"/>
      <c r="F37" s="1253"/>
      <c r="G37" s="1253"/>
      <c r="H37" s="1253"/>
      <c r="I37" s="1253"/>
      <c r="J37" s="1253"/>
      <c r="K37" s="1259"/>
      <c r="L37" s="1253"/>
      <c r="M37" s="1253"/>
      <c r="N37" s="1253"/>
      <c r="O37" s="1253"/>
      <c r="P37" s="1253"/>
      <c r="Q37" s="1253"/>
      <c r="R37" s="1253"/>
      <c r="S37" s="1253"/>
      <c r="T37" s="1253"/>
      <c r="U37" s="1253"/>
      <c r="V37" s="1253"/>
      <c r="W37" s="1253"/>
      <c r="X37" s="1253"/>
      <c r="Y37" s="1253"/>
      <c r="Z37" s="1253"/>
      <c r="AA37" s="1253"/>
      <c r="AB37" s="1253"/>
      <c r="AC37" s="1253"/>
      <c r="AD37" s="1260"/>
      <c r="AE37" s="1245"/>
      <c r="AF37" s="1246"/>
      <c r="AG37" s="1246"/>
      <c r="AH37" s="1246"/>
      <c r="AI37" s="1246"/>
      <c r="AJ37" s="1246"/>
      <c r="AK37" s="1246"/>
      <c r="AL37" s="1246"/>
      <c r="AM37" s="1247"/>
      <c r="AN37" s="1425"/>
      <c r="AO37" s="1426"/>
      <c r="AP37" s="1426"/>
      <c r="AQ37" s="1426"/>
      <c r="AR37" s="1426"/>
      <c r="AS37" s="1426"/>
      <c r="AT37" s="1426"/>
      <c r="AU37" s="1426"/>
      <c r="AV37" s="1426"/>
      <c r="AW37" s="1426"/>
      <c r="AX37" s="1426"/>
      <c r="AY37" s="1426"/>
      <c r="AZ37" s="1426"/>
      <c r="BA37" s="1426"/>
      <c r="BB37" s="1427"/>
      <c r="BC37" s="238"/>
      <c r="BD37" s="238"/>
      <c r="BF37" s="328"/>
    </row>
    <row r="38" spans="1:58" ht="25.5" customHeight="1">
      <c r="B38" s="238"/>
      <c r="C38" s="1248"/>
      <c r="D38" s="1249"/>
      <c r="E38" s="1249"/>
      <c r="F38" s="1249"/>
      <c r="G38" s="1249"/>
      <c r="H38" s="1249"/>
      <c r="I38" s="1249"/>
      <c r="J38" s="1249"/>
      <c r="K38" s="1257"/>
      <c r="L38" s="1249"/>
      <c r="M38" s="1249"/>
      <c r="N38" s="1249"/>
      <c r="O38" s="1249"/>
      <c r="P38" s="1249"/>
      <c r="Q38" s="1249"/>
      <c r="R38" s="1249"/>
      <c r="S38" s="1249"/>
      <c r="T38" s="1249"/>
      <c r="U38" s="1249"/>
      <c r="V38" s="1249"/>
      <c r="W38" s="1249"/>
      <c r="X38" s="1249"/>
      <c r="Y38" s="1249"/>
      <c r="Z38" s="1249"/>
      <c r="AA38" s="1249"/>
      <c r="AB38" s="1249"/>
      <c r="AC38" s="1249"/>
      <c r="AD38" s="1258"/>
      <c r="AE38" s="1242"/>
      <c r="AF38" s="1243"/>
      <c r="AG38" s="1243"/>
      <c r="AH38" s="1243"/>
      <c r="AI38" s="1243"/>
      <c r="AJ38" s="1243"/>
      <c r="AK38" s="1243"/>
      <c r="AL38" s="1243"/>
      <c r="AM38" s="1244"/>
      <c r="AN38" s="1425"/>
      <c r="AO38" s="1426"/>
      <c r="AP38" s="1426"/>
      <c r="AQ38" s="1426"/>
      <c r="AR38" s="1426"/>
      <c r="AS38" s="1426"/>
      <c r="AT38" s="1426"/>
      <c r="AU38" s="1426"/>
      <c r="AV38" s="1426"/>
      <c r="AW38" s="1426"/>
      <c r="AX38" s="1426"/>
      <c r="AY38" s="1426"/>
      <c r="AZ38" s="1426"/>
      <c r="BA38" s="1426"/>
      <c r="BB38" s="1427"/>
      <c r="BC38" s="238"/>
      <c r="BD38" s="238"/>
      <c r="BF38" s="329"/>
    </row>
    <row r="39" spans="1:58" ht="25.5" customHeight="1">
      <c r="B39" s="238"/>
      <c r="C39" s="1252"/>
      <c r="D39" s="1253"/>
      <c r="E39" s="1253"/>
      <c r="F39" s="1253"/>
      <c r="G39" s="1253"/>
      <c r="H39" s="1253"/>
      <c r="I39" s="1253"/>
      <c r="J39" s="1253"/>
      <c r="K39" s="1259"/>
      <c r="L39" s="1253"/>
      <c r="M39" s="1253"/>
      <c r="N39" s="1253"/>
      <c r="O39" s="1253"/>
      <c r="P39" s="1253"/>
      <c r="Q39" s="1253"/>
      <c r="R39" s="1253"/>
      <c r="S39" s="1253"/>
      <c r="T39" s="1253"/>
      <c r="U39" s="1253"/>
      <c r="V39" s="1253"/>
      <c r="W39" s="1253"/>
      <c r="X39" s="1253"/>
      <c r="Y39" s="1253"/>
      <c r="Z39" s="1253"/>
      <c r="AA39" s="1253"/>
      <c r="AB39" s="1253"/>
      <c r="AC39" s="1253"/>
      <c r="AD39" s="1260"/>
      <c r="AE39" s="1245"/>
      <c r="AF39" s="1246"/>
      <c r="AG39" s="1246"/>
      <c r="AH39" s="1246"/>
      <c r="AI39" s="1246"/>
      <c r="AJ39" s="1246"/>
      <c r="AK39" s="1246"/>
      <c r="AL39" s="1246"/>
      <c r="AM39" s="1247"/>
      <c r="AN39" s="1437"/>
      <c r="AO39" s="1438"/>
      <c r="AP39" s="1438"/>
      <c r="AQ39" s="1438"/>
      <c r="AR39" s="1438"/>
      <c r="AS39" s="1438"/>
      <c r="AT39" s="1438"/>
      <c r="AU39" s="1438"/>
      <c r="AV39" s="1438"/>
      <c r="AW39" s="1438"/>
      <c r="AX39" s="1438"/>
      <c r="AY39" s="1438"/>
      <c r="AZ39" s="1438"/>
      <c r="BA39" s="1438"/>
      <c r="BB39" s="1439"/>
      <c r="BC39" s="238"/>
      <c r="BD39" s="238"/>
    </row>
    <row r="40" spans="1:58" ht="25.5" customHeight="1">
      <c r="B40" s="238"/>
      <c r="C40" s="1248"/>
      <c r="D40" s="1249"/>
      <c r="E40" s="1249"/>
      <c r="F40" s="1249"/>
      <c r="G40" s="1249"/>
      <c r="H40" s="1249"/>
      <c r="I40" s="1249"/>
      <c r="J40" s="1249"/>
      <c r="K40" s="1257"/>
      <c r="L40" s="1249"/>
      <c r="M40" s="1249"/>
      <c r="N40" s="1249"/>
      <c r="O40" s="1249"/>
      <c r="P40" s="1249"/>
      <c r="Q40" s="1249"/>
      <c r="R40" s="1249"/>
      <c r="S40" s="1249"/>
      <c r="T40" s="1249"/>
      <c r="U40" s="1249"/>
      <c r="V40" s="1249"/>
      <c r="W40" s="1249"/>
      <c r="X40" s="1249"/>
      <c r="Y40" s="1249"/>
      <c r="Z40" s="1249"/>
      <c r="AA40" s="1249"/>
      <c r="AB40" s="1249"/>
      <c r="AC40" s="1249"/>
      <c r="AD40" s="1258"/>
      <c r="AE40" s="1242"/>
      <c r="AF40" s="1243"/>
      <c r="AG40" s="1243"/>
      <c r="AH40" s="1243"/>
      <c r="AI40" s="1243"/>
      <c r="AJ40" s="1243"/>
      <c r="AK40" s="1243"/>
      <c r="AL40" s="1243"/>
      <c r="AM40" s="1244"/>
      <c r="AN40" s="1437"/>
      <c r="AO40" s="1438"/>
      <c r="AP40" s="1438"/>
      <c r="AQ40" s="1438"/>
      <c r="AR40" s="1438"/>
      <c r="AS40" s="1438"/>
      <c r="AT40" s="1438"/>
      <c r="AU40" s="1438"/>
      <c r="AV40" s="1438"/>
      <c r="AW40" s="1438"/>
      <c r="AX40" s="1438"/>
      <c r="AY40" s="1438"/>
      <c r="AZ40" s="1438"/>
      <c r="BA40" s="1438"/>
      <c r="BB40" s="1439"/>
      <c r="BC40" s="238"/>
      <c r="BD40" s="238"/>
    </row>
    <row r="41" spans="1:58" ht="25.5" customHeight="1">
      <c r="B41" s="238"/>
      <c r="C41" s="1252"/>
      <c r="D41" s="1253"/>
      <c r="E41" s="1253"/>
      <c r="F41" s="1253"/>
      <c r="G41" s="1253"/>
      <c r="H41" s="1253"/>
      <c r="I41" s="1253"/>
      <c r="J41" s="1253"/>
      <c r="K41" s="1259"/>
      <c r="L41" s="1253"/>
      <c r="M41" s="1253"/>
      <c r="N41" s="1253"/>
      <c r="O41" s="1253"/>
      <c r="P41" s="1253"/>
      <c r="Q41" s="1253"/>
      <c r="R41" s="1253"/>
      <c r="S41" s="1253"/>
      <c r="T41" s="1253"/>
      <c r="U41" s="1253"/>
      <c r="V41" s="1253"/>
      <c r="W41" s="1253"/>
      <c r="X41" s="1253"/>
      <c r="Y41" s="1253"/>
      <c r="Z41" s="1253"/>
      <c r="AA41" s="1253"/>
      <c r="AB41" s="1253"/>
      <c r="AC41" s="1253"/>
      <c r="AD41" s="1260"/>
      <c r="AE41" s="1245"/>
      <c r="AF41" s="1246"/>
      <c r="AG41" s="1246"/>
      <c r="AH41" s="1246"/>
      <c r="AI41" s="1246"/>
      <c r="AJ41" s="1246"/>
      <c r="AK41" s="1246"/>
      <c r="AL41" s="1246"/>
      <c r="AM41" s="1247"/>
      <c r="AN41" s="1437"/>
      <c r="AO41" s="1438"/>
      <c r="AP41" s="1438"/>
      <c r="AQ41" s="1438"/>
      <c r="AR41" s="1438"/>
      <c r="AS41" s="1438"/>
      <c r="AT41" s="1438"/>
      <c r="AU41" s="1438"/>
      <c r="AV41" s="1438"/>
      <c r="AW41" s="1438"/>
      <c r="AX41" s="1438"/>
      <c r="AY41" s="1438"/>
      <c r="AZ41" s="1438"/>
      <c r="BA41" s="1438"/>
      <c r="BB41" s="1439"/>
      <c r="BC41" s="238"/>
      <c r="BD41" s="238"/>
    </row>
    <row r="42" spans="1:58" ht="25.5" customHeight="1">
      <c r="B42" s="238"/>
      <c r="C42" s="1248"/>
      <c r="D42" s="1249"/>
      <c r="E42" s="1249"/>
      <c r="F42" s="1249"/>
      <c r="G42" s="1249"/>
      <c r="H42" s="1249"/>
      <c r="I42" s="1249"/>
      <c r="J42" s="1249"/>
      <c r="K42" s="1257"/>
      <c r="L42" s="1249"/>
      <c r="M42" s="1249"/>
      <c r="N42" s="1249"/>
      <c r="O42" s="1249"/>
      <c r="P42" s="1249"/>
      <c r="Q42" s="1249"/>
      <c r="R42" s="1249"/>
      <c r="S42" s="1249"/>
      <c r="T42" s="1249"/>
      <c r="U42" s="1249"/>
      <c r="V42" s="1249"/>
      <c r="W42" s="1249"/>
      <c r="X42" s="1249"/>
      <c r="Y42" s="1249"/>
      <c r="Z42" s="1249"/>
      <c r="AA42" s="1249"/>
      <c r="AB42" s="1249"/>
      <c r="AC42" s="1249"/>
      <c r="AD42" s="1258"/>
      <c r="AE42" s="1242"/>
      <c r="AF42" s="1243"/>
      <c r="AG42" s="1243"/>
      <c r="AH42" s="1243"/>
      <c r="AI42" s="1243"/>
      <c r="AJ42" s="1243"/>
      <c r="AK42" s="1243"/>
      <c r="AL42" s="1243"/>
      <c r="AM42" s="1244"/>
      <c r="AN42" s="1437"/>
      <c r="AO42" s="1438"/>
      <c r="AP42" s="1438"/>
      <c r="AQ42" s="1438"/>
      <c r="AR42" s="1438"/>
      <c r="AS42" s="1438"/>
      <c r="AT42" s="1438"/>
      <c r="AU42" s="1438"/>
      <c r="AV42" s="1438"/>
      <c r="AW42" s="1438"/>
      <c r="AX42" s="1438"/>
      <c r="AY42" s="1438"/>
      <c r="AZ42" s="1438"/>
      <c r="BA42" s="1438"/>
      <c r="BB42" s="1439"/>
      <c r="BC42" s="238"/>
      <c r="BD42" s="238"/>
    </row>
    <row r="43" spans="1:58" ht="25.5" customHeight="1" thickBot="1">
      <c r="B43" s="238"/>
      <c r="C43" s="1250"/>
      <c r="D43" s="1251"/>
      <c r="E43" s="1251"/>
      <c r="F43" s="1251"/>
      <c r="G43" s="1251"/>
      <c r="H43" s="1251"/>
      <c r="I43" s="1251"/>
      <c r="J43" s="1251"/>
      <c r="K43" s="1261"/>
      <c r="L43" s="1251"/>
      <c r="M43" s="1251"/>
      <c r="N43" s="1251"/>
      <c r="O43" s="1251"/>
      <c r="P43" s="1251"/>
      <c r="Q43" s="1251"/>
      <c r="R43" s="1251"/>
      <c r="S43" s="1251"/>
      <c r="T43" s="1251"/>
      <c r="U43" s="1251"/>
      <c r="V43" s="1251"/>
      <c r="W43" s="1251"/>
      <c r="X43" s="1251"/>
      <c r="Y43" s="1251"/>
      <c r="Z43" s="1251"/>
      <c r="AA43" s="1251"/>
      <c r="AB43" s="1251"/>
      <c r="AC43" s="1251"/>
      <c r="AD43" s="1262"/>
      <c r="AE43" s="1254"/>
      <c r="AF43" s="1255"/>
      <c r="AG43" s="1255"/>
      <c r="AH43" s="1255"/>
      <c r="AI43" s="1255"/>
      <c r="AJ43" s="1255"/>
      <c r="AK43" s="1255"/>
      <c r="AL43" s="1255"/>
      <c r="AM43" s="1256"/>
      <c r="AN43" s="1440"/>
      <c r="AO43" s="1441"/>
      <c r="AP43" s="1441"/>
      <c r="AQ43" s="1441"/>
      <c r="AR43" s="1441"/>
      <c r="AS43" s="1441"/>
      <c r="AT43" s="1441"/>
      <c r="AU43" s="1441"/>
      <c r="AV43" s="1441"/>
      <c r="AW43" s="1441"/>
      <c r="AX43" s="1441"/>
      <c r="AY43" s="1441"/>
      <c r="AZ43" s="1441"/>
      <c r="BA43" s="1441"/>
      <c r="BB43" s="1442"/>
      <c r="BC43" s="238"/>
      <c r="BD43" s="238"/>
    </row>
    <row r="44" spans="1:58" ht="6" customHeight="1">
      <c r="A44" s="256"/>
      <c r="B44" s="238"/>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4"/>
      <c r="BD44" s="238"/>
    </row>
    <row r="45" spans="1:58" ht="14.25" customHeight="1">
      <c r="A45" s="256"/>
      <c r="B45" s="257"/>
      <c r="C45" s="238"/>
      <c r="D45" s="243" t="s">
        <v>566</v>
      </c>
      <c r="E45" s="258"/>
      <c r="F45" s="258"/>
      <c r="G45" s="258"/>
      <c r="H45" s="258"/>
      <c r="I45" s="258"/>
      <c r="J45" s="238"/>
      <c r="K45" s="257"/>
      <c r="L45" s="257"/>
      <c r="M45" s="257"/>
      <c r="N45" s="257"/>
      <c r="O45" s="257"/>
      <c r="P45" s="257"/>
      <c r="Q45" s="257"/>
      <c r="R45" s="257"/>
      <c r="S45" s="257"/>
      <c r="T45" s="257"/>
      <c r="U45" s="257"/>
      <c r="V45" s="257"/>
      <c r="W45" s="257"/>
      <c r="X45" s="257"/>
      <c r="Y45" s="257"/>
      <c r="Z45" s="257"/>
      <c r="AA45" s="257"/>
      <c r="AB45" s="257"/>
      <c r="AC45" s="257"/>
      <c r="AD45" s="259"/>
      <c r="AE45" s="257"/>
      <c r="AF45" s="257"/>
      <c r="AG45" s="238"/>
      <c r="AH45" s="260"/>
      <c r="AI45" s="260"/>
      <c r="AJ45" s="260"/>
      <c r="AK45" s="260"/>
      <c r="AL45" s="260"/>
      <c r="AM45" s="260"/>
      <c r="AN45" s="260"/>
      <c r="AO45" s="260"/>
      <c r="AP45" s="260"/>
      <c r="AQ45" s="260"/>
      <c r="AR45" s="260"/>
      <c r="AS45" s="260"/>
      <c r="AT45" s="260"/>
      <c r="AU45" s="260"/>
      <c r="AV45" s="260"/>
      <c r="AW45" s="238"/>
      <c r="AX45" s="238"/>
      <c r="AY45" s="238"/>
      <c r="AZ45" s="238"/>
      <c r="BA45" s="238"/>
      <c r="BB45" s="257"/>
      <c r="BC45" s="254"/>
      <c r="BD45" s="238"/>
    </row>
    <row r="46" spans="1:58" ht="3.75" customHeight="1" thickBot="1">
      <c r="A46" s="256"/>
      <c r="B46" s="257"/>
      <c r="C46" s="258"/>
      <c r="D46" s="258"/>
      <c r="E46" s="258"/>
      <c r="F46" s="258"/>
      <c r="G46" s="258"/>
      <c r="H46" s="258"/>
      <c r="I46" s="258"/>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38"/>
      <c r="AI46" s="238"/>
      <c r="AJ46" s="238"/>
      <c r="AK46" s="238"/>
      <c r="AL46" s="238"/>
      <c r="AM46" s="238"/>
      <c r="AN46" s="238"/>
      <c r="AO46" s="238"/>
      <c r="AP46" s="238"/>
      <c r="AQ46" s="238"/>
      <c r="AR46" s="238"/>
      <c r="AS46" s="238"/>
      <c r="AT46" s="238"/>
      <c r="AU46" s="238"/>
      <c r="AV46" s="238"/>
      <c r="AW46" s="238"/>
      <c r="AX46" s="238"/>
      <c r="AY46" s="238"/>
      <c r="AZ46" s="238"/>
      <c r="BA46" s="238"/>
      <c r="BB46" s="257"/>
      <c r="BC46" s="254"/>
      <c r="BD46" s="238"/>
    </row>
    <row r="47" spans="1:58" ht="9.9499999999999993" customHeight="1">
      <c r="B47" s="238"/>
      <c r="C47" s="254"/>
      <c r="D47" s="1267" t="s">
        <v>567</v>
      </c>
      <c r="E47" s="1268"/>
      <c r="F47" s="1312" t="s">
        <v>661</v>
      </c>
      <c r="G47" s="1304"/>
      <c r="H47" s="1304"/>
      <c r="I47" s="1304"/>
      <c r="J47" s="1304"/>
      <c r="K47" s="1304"/>
      <c r="L47" s="1304"/>
      <c r="M47" s="1304"/>
      <c r="N47" s="1314"/>
      <c r="O47" s="1303" t="s">
        <v>569</v>
      </c>
      <c r="P47" s="1304"/>
      <c r="Q47" s="1304"/>
      <c r="R47" s="1304"/>
      <c r="S47" s="1304"/>
      <c r="T47" s="1304"/>
      <c r="U47" s="1304"/>
      <c r="V47" s="1304"/>
      <c r="W47" s="1304"/>
      <c r="X47" s="1304"/>
      <c r="Y47" s="1305"/>
      <c r="Z47" s="238"/>
      <c r="AA47" s="238"/>
      <c r="AB47" s="1273" t="s">
        <v>570</v>
      </c>
      <c r="AC47" s="1274"/>
      <c r="AD47" s="1274"/>
      <c r="AE47" s="1275"/>
      <c r="AF47" s="1312" t="s">
        <v>568</v>
      </c>
      <c r="AG47" s="1304"/>
      <c r="AH47" s="1304"/>
      <c r="AI47" s="1304"/>
      <c r="AJ47" s="1304"/>
      <c r="AK47" s="1304"/>
      <c r="AL47" s="1304"/>
      <c r="AM47" s="1304"/>
      <c r="AN47" s="1304"/>
      <c r="AO47" s="1304"/>
      <c r="AP47" s="1304"/>
      <c r="AQ47" s="1303" t="s">
        <v>569</v>
      </c>
      <c r="AR47" s="1304"/>
      <c r="AS47" s="1304"/>
      <c r="AT47" s="1304"/>
      <c r="AU47" s="1304"/>
      <c r="AV47" s="1304"/>
      <c r="AW47" s="1304"/>
      <c r="AX47" s="1304"/>
      <c r="AY47" s="1304"/>
      <c r="AZ47" s="1304"/>
      <c r="BA47" s="1305"/>
      <c r="BB47" s="238"/>
      <c r="BC47" s="238"/>
      <c r="BD47" s="238"/>
    </row>
    <row r="48" spans="1:58" ht="9.9499999999999993" customHeight="1">
      <c r="B48" s="238"/>
      <c r="C48" s="238"/>
      <c r="D48" s="1269"/>
      <c r="E48" s="1270"/>
      <c r="F48" s="1313"/>
      <c r="G48" s="1307"/>
      <c r="H48" s="1307"/>
      <c r="I48" s="1307"/>
      <c r="J48" s="1307"/>
      <c r="K48" s="1307"/>
      <c r="L48" s="1307"/>
      <c r="M48" s="1307"/>
      <c r="N48" s="1315"/>
      <c r="O48" s="1306"/>
      <c r="P48" s="1307"/>
      <c r="Q48" s="1307"/>
      <c r="R48" s="1307"/>
      <c r="S48" s="1307"/>
      <c r="T48" s="1307"/>
      <c r="U48" s="1307"/>
      <c r="V48" s="1307"/>
      <c r="W48" s="1307"/>
      <c r="X48" s="1307"/>
      <c r="Y48" s="1308"/>
      <c r="Z48" s="238"/>
      <c r="AA48" s="238"/>
      <c r="AB48" s="1276"/>
      <c r="AC48" s="1277"/>
      <c r="AD48" s="1277"/>
      <c r="AE48" s="1278"/>
      <c r="AF48" s="1313"/>
      <c r="AG48" s="1307"/>
      <c r="AH48" s="1307"/>
      <c r="AI48" s="1307"/>
      <c r="AJ48" s="1307"/>
      <c r="AK48" s="1307"/>
      <c r="AL48" s="1307"/>
      <c r="AM48" s="1307"/>
      <c r="AN48" s="1307"/>
      <c r="AO48" s="1307"/>
      <c r="AP48" s="1307"/>
      <c r="AQ48" s="1306"/>
      <c r="AR48" s="1307"/>
      <c r="AS48" s="1307"/>
      <c r="AT48" s="1307"/>
      <c r="AU48" s="1307"/>
      <c r="AV48" s="1307"/>
      <c r="AW48" s="1307"/>
      <c r="AX48" s="1307"/>
      <c r="AY48" s="1307"/>
      <c r="AZ48" s="1307"/>
      <c r="BA48" s="1308"/>
      <c r="BB48" s="238"/>
      <c r="BC48" s="238"/>
      <c r="BD48" s="238"/>
    </row>
    <row r="49" spans="2:60" ht="11.25" customHeight="1">
      <c r="B49" s="238"/>
      <c r="C49" s="238"/>
      <c r="D49" s="1269"/>
      <c r="E49" s="1270"/>
      <c r="F49" s="1263" t="s">
        <v>571</v>
      </c>
      <c r="G49" s="1283"/>
      <c r="H49" s="1283"/>
      <c r="I49" s="1283"/>
      <c r="J49" s="1283"/>
      <c r="K49" s="1283"/>
      <c r="L49" s="1283"/>
      <c r="M49" s="1283"/>
      <c r="N49" s="1294"/>
      <c r="O49" s="1282" t="s">
        <v>572</v>
      </c>
      <c r="P49" s="1283"/>
      <c r="Q49" s="1288"/>
      <c r="R49" s="1288"/>
      <c r="S49" s="1288"/>
      <c r="T49" s="1288"/>
      <c r="U49" s="1288"/>
      <c r="V49" s="1288"/>
      <c r="W49" s="1288"/>
      <c r="X49" s="1288"/>
      <c r="Y49" s="1289"/>
      <c r="Z49" s="238"/>
      <c r="AA49" s="238"/>
      <c r="AB49" s="1276"/>
      <c r="AC49" s="1277"/>
      <c r="AD49" s="1277"/>
      <c r="AE49" s="1278"/>
      <c r="AF49" s="1263" t="s">
        <v>571</v>
      </c>
      <c r="AG49" s="1283"/>
      <c r="AH49" s="1288"/>
      <c r="AI49" s="1288"/>
      <c r="AJ49" s="1288"/>
      <c r="AK49" s="1288"/>
      <c r="AL49" s="1288"/>
      <c r="AM49" s="1288"/>
      <c r="AN49" s="1288"/>
      <c r="AO49" s="1288"/>
      <c r="AP49" s="1309"/>
      <c r="AQ49" s="1282" t="s">
        <v>572</v>
      </c>
      <c r="AR49" s="1283"/>
      <c r="AS49" s="1297"/>
      <c r="AT49" s="1297"/>
      <c r="AU49" s="1297"/>
      <c r="AV49" s="1297"/>
      <c r="AW49" s="1297"/>
      <c r="AX49" s="1297"/>
      <c r="AY49" s="1297"/>
      <c r="AZ49" s="1297"/>
      <c r="BA49" s="1298"/>
      <c r="BB49" s="257"/>
      <c r="BC49" s="238"/>
      <c r="BD49" s="238"/>
      <c r="BF49" s="306" t="s">
        <v>860</v>
      </c>
    </row>
    <row r="50" spans="2:60" ht="7.5" customHeight="1">
      <c r="B50" s="238"/>
      <c r="C50" s="238"/>
      <c r="D50" s="1269"/>
      <c r="E50" s="1270"/>
      <c r="F50" s="1264"/>
      <c r="G50" s="1285"/>
      <c r="H50" s="1285"/>
      <c r="I50" s="1285"/>
      <c r="J50" s="1285"/>
      <c r="K50" s="1285"/>
      <c r="L50" s="1285"/>
      <c r="M50" s="1285"/>
      <c r="N50" s="1295"/>
      <c r="O50" s="1284"/>
      <c r="P50" s="1285"/>
      <c r="Q50" s="1290"/>
      <c r="R50" s="1290"/>
      <c r="S50" s="1290"/>
      <c r="T50" s="1290"/>
      <c r="U50" s="1290"/>
      <c r="V50" s="1290"/>
      <c r="W50" s="1290"/>
      <c r="X50" s="1290"/>
      <c r="Y50" s="1291"/>
      <c r="Z50" s="238"/>
      <c r="AA50" s="238"/>
      <c r="AB50" s="1276"/>
      <c r="AC50" s="1277"/>
      <c r="AD50" s="1277"/>
      <c r="AE50" s="1278"/>
      <c r="AF50" s="1264"/>
      <c r="AG50" s="1285"/>
      <c r="AH50" s="1290"/>
      <c r="AI50" s="1290"/>
      <c r="AJ50" s="1290"/>
      <c r="AK50" s="1290"/>
      <c r="AL50" s="1290"/>
      <c r="AM50" s="1290"/>
      <c r="AN50" s="1290"/>
      <c r="AO50" s="1290"/>
      <c r="AP50" s="1310"/>
      <c r="AQ50" s="1284"/>
      <c r="AR50" s="1285"/>
      <c r="AS50" s="1299"/>
      <c r="AT50" s="1299"/>
      <c r="AU50" s="1299"/>
      <c r="AV50" s="1299"/>
      <c r="AW50" s="1299"/>
      <c r="AX50" s="1299"/>
      <c r="AY50" s="1299"/>
      <c r="AZ50" s="1299"/>
      <c r="BA50" s="1300"/>
      <c r="BB50" s="257"/>
      <c r="BC50" s="238"/>
      <c r="BD50" s="238"/>
    </row>
    <row r="51" spans="2:60" ht="7.5" customHeight="1">
      <c r="B51" s="238"/>
      <c r="C51" s="238"/>
      <c r="D51" s="1269"/>
      <c r="E51" s="1270"/>
      <c r="F51" s="1264"/>
      <c r="G51" s="1285"/>
      <c r="H51" s="1285"/>
      <c r="I51" s="1285"/>
      <c r="J51" s="1285"/>
      <c r="K51" s="1285"/>
      <c r="L51" s="1285"/>
      <c r="M51" s="1285"/>
      <c r="N51" s="1295"/>
      <c r="O51" s="1284"/>
      <c r="P51" s="1285"/>
      <c r="Q51" s="1290"/>
      <c r="R51" s="1290"/>
      <c r="S51" s="1290"/>
      <c r="T51" s="1290"/>
      <c r="U51" s="1290"/>
      <c r="V51" s="1290"/>
      <c r="W51" s="1290"/>
      <c r="X51" s="1290"/>
      <c r="Y51" s="1291"/>
      <c r="Z51" s="238"/>
      <c r="AA51" s="238"/>
      <c r="AB51" s="1276"/>
      <c r="AC51" s="1277"/>
      <c r="AD51" s="1277"/>
      <c r="AE51" s="1278"/>
      <c r="AF51" s="1264"/>
      <c r="AG51" s="1285"/>
      <c r="AH51" s="1290"/>
      <c r="AI51" s="1290"/>
      <c r="AJ51" s="1290"/>
      <c r="AK51" s="1290"/>
      <c r="AL51" s="1290"/>
      <c r="AM51" s="1290"/>
      <c r="AN51" s="1290"/>
      <c r="AO51" s="1290"/>
      <c r="AP51" s="1310"/>
      <c r="AQ51" s="1284"/>
      <c r="AR51" s="1285"/>
      <c r="AS51" s="1299"/>
      <c r="AT51" s="1299"/>
      <c r="AU51" s="1299"/>
      <c r="AV51" s="1299"/>
      <c r="AW51" s="1299"/>
      <c r="AX51" s="1299"/>
      <c r="AY51" s="1299"/>
      <c r="AZ51" s="1299"/>
      <c r="BA51" s="1300"/>
      <c r="BB51" s="257"/>
      <c r="BC51" s="238"/>
      <c r="BD51" s="238"/>
    </row>
    <row r="52" spans="2:60" ht="11.25" customHeight="1">
      <c r="B52" s="238"/>
      <c r="C52" s="238"/>
      <c r="D52" s="1269"/>
      <c r="E52" s="1270"/>
      <c r="F52" s="1264"/>
      <c r="G52" s="1285"/>
      <c r="H52" s="1285"/>
      <c r="I52" s="1285"/>
      <c r="J52" s="1285"/>
      <c r="K52" s="1285"/>
      <c r="L52" s="1285"/>
      <c r="M52" s="1285"/>
      <c r="N52" s="1295"/>
      <c r="O52" s="1284"/>
      <c r="P52" s="1285"/>
      <c r="Q52" s="1290"/>
      <c r="R52" s="1290"/>
      <c r="S52" s="1290"/>
      <c r="T52" s="1290"/>
      <c r="U52" s="1290"/>
      <c r="V52" s="1290"/>
      <c r="W52" s="1290"/>
      <c r="X52" s="1290"/>
      <c r="Y52" s="1291"/>
      <c r="Z52" s="238"/>
      <c r="AA52" s="238"/>
      <c r="AB52" s="1276"/>
      <c r="AC52" s="1277"/>
      <c r="AD52" s="1277"/>
      <c r="AE52" s="1278"/>
      <c r="AF52" s="1264"/>
      <c r="AG52" s="1285"/>
      <c r="AH52" s="1290"/>
      <c r="AI52" s="1290"/>
      <c r="AJ52" s="1290"/>
      <c r="AK52" s="1290"/>
      <c r="AL52" s="1290"/>
      <c r="AM52" s="1290"/>
      <c r="AN52" s="1290"/>
      <c r="AO52" s="1290"/>
      <c r="AP52" s="1310"/>
      <c r="AQ52" s="1284"/>
      <c r="AR52" s="1285"/>
      <c r="AS52" s="1299"/>
      <c r="AT52" s="1299"/>
      <c r="AU52" s="1299"/>
      <c r="AV52" s="1299"/>
      <c r="AW52" s="1299"/>
      <c r="AX52" s="1299"/>
      <c r="AY52" s="1299"/>
      <c r="AZ52" s="1299"/>
      <c r="BA52" s="1300"/>
      <c r="BB52" s="257"/>
      <c r="BC52" s="238"/>
      <c r="BD52" s="238"/>
    </row>
    <row r="53" spans="2:60" ht="11.25" customHeight="1">
      <c r="B53" s="238"/>
      <c r="C53" s="238"/>
      <c r="D53" s="1269"/>
      <c r="E53" s="1270"/>
      <c r="F53" s="1264"/>
      <c r="G53" s="1285"/>
      <c r="H53" s="1285"/>
      <c r="I53" s="1285"/>
      <c r="J53" s="1285"/>
      <c r="K53" s="1285"/>
      <c r="L53" s="1285"/>
      <c r="M53" s="1285"/>
      <c r="N53" s="1295"/>
      <c r="O53" s="1284"/>
      <c r="P53" s="1285"/>
      <c r="Q53" s="1290"/>
      <c r="R53" s="1290"/>
      <c r="S53" s="1290"/>
      <c r="T53" s="1290"/>
      <c r="U53" s="1290"/>
      <c r="V53" s="1290"/>
      <c r="W53" s="1290"/>
      <c r="X53" s="1290"/>
      <c r="Y53" s="1291"/>
      <c r="Z53" s="238"/>
      <c r="AA53" s="238"/>
      <c r="AB53" s="1276"/>
      <c r="AC53" s="1277"/>
      <c r="AD53" s="1277"/>
      <c r="AE53" s="1278"/>
      <c r="AF53" s="1264"/>
      <c r="AG53" s="1285"/>
      <c r="AH53" s="1290"/>
      <c r="AI53" s="1290"/>
      <c r="AJ53" s="1290"/>
      <c r="AK53" s="1290"/>
      <c r="AL53" s="1290"/>
      <c r="AM53" s="1290"/>
      <c r="AN53" s="1290"/>
      <c r="AO53" s="1290"/>
      <c r="AP53" s="1310"/>
      <c r="AQ53" s="1284"/>
      <c r="AR53" s="1285"/>
      <c r="AS53" s="1299"/>
      <c r="AT53" s="1299"/>
      <c r="AU53" s="1299"/>
      <c r="AV53" s="1299"/>
      <c r="AW53" s="1299"/>
      <c r="AX53" s="1299"/>
      <c r="AY53" s="1299"/>
      <c r="AZ53" s="1299"/>
      <c r="BA53" s="1300"/>
      <c r="BB53" s="257"/>
      <c r="BC53" s="238"/>
      <c r="BD53" s="238"/>
    </row>
    <row r="54" spans="2:60" ht="11.25" customHeight="1">
      <c r="B54" s="238"/>
      <c r="C54" s="238"/>
      <c r="D54" s="1269"/>
      <c r="E54" s="1270"/>
      <c r="F54" s="1264"/>
      <c r="G54" s="1285"/>
      <c r="H54" s="1285"/>
      <c r="I54" s="1285"/>
      <c r="J54" s="1285"/>
      <c r="K54" s="1285"/>
      <c r="L54" s="1285"/>
      <c r="M54" s="1285"/>
      <c r="N54" s="1295"/>
      <c r="O54" s="1284"/>
      <c r="P54" s="1285"/>
      <c r="Q54" s="1290"/>
      <c r="R54" s="1290"/>
      <c r="S54" s="1290"/>
      <c r="T54" s="1290"/>
      <c r="U54" s="1290"/>
      <c r="V54" s="1290"/>
      <c r="W54" s="1290"/>
      <c r="X54" s="1290"/>
      <c r="Y54" s="1291"/>
      <c r="Z54" s="238"/>
      <c r="AA54" s="238"/>
      <c r="AB54" s="1276"/>
      <c r="AC54" s="1277"/>
      <c r="AD54" s="1277"/>
      <c r="AE54" s="1278"/>
      <c r="AF54" s="1264"/>
      <c r="AG54" s="1285"/>
      <c r="AH54" s="1290"/>
      <c r="AI54" s="1290"/>
      <c r="AJ54" s="1290"/>
      <c r="AK54" s="1290"/>
      <c r="AL54" s="1290"/>
      <c r="AM54" s="1290"/>
      <c r="AN54" s="1290"/>
      <c r="AO54" s="1290"/>
      <c r="AP54" s="1310"/>
      <c r="AQ54" s="1284"/>
      <c r="AR54" s="1285"/>
      <c r="AS54" s="1299"/>
      <c r="AT54" s="1299"/>
      <c r="AU54" s="1299"/>
      <c r="AV54" s="1299"/>
      <c r="AW54" s="1299"/>
      <c r="AX54" s="1299"/>
      <c r="AY54" s="1299"/>
      <c r="AZ54" s="1299"/>
      <c r="BA54" s="1300"/>
      <c r="BB54" s="257"/>
      <c r="BC54" s="238"/>
      <c r="BD54" s="238"/>
    </row>
    <row r="55" spans="2:60" ht="11.25" customHeight="1" thickBot="1">
      <c r="B55" s="238"/>
      <c r="C55" s="238"/>
      <c r="D55" s="1271"/>
      <c r="E55" s="1272"/>
      <c r="F55" s="1265"/>
      <c r="G55" s="1287"/>
      <c r="H55" s="1287"/>
      <c r="I55" s="1287"/>
      <c r="J55" s="1287"/>
      <c r="K55" s="1287"/>
      <c r="L55" s="1287"/>
      <c r="M55" s="1287"/>
      <c r="N55" s="1296"/>
      <c r="O55" s="1286"/>
      <c r="P55" s="1287"/>
      <c r="Q55" s="1292"/>
      <c r="R55" s="1292"/>
      <c r="S55" s="1292"/>
      <c r="T55" s="1292"/>
      <c r="U55" s="1292"/>
      <c r="V55" s="1292"/>
      <c r="W55" s="1292"/>
      <c r="X55" s="1292"/>
      <c r="Y55" s="1293"/>
      <c r="Z55" s="238"/>
      <c r="AA55" s="238"/>
      <c r="AB55" s="1279"/>
      <c r="AC55" s="1280"/>
      <c r="AD55" s="1280"/>
      <c r="AE55" s="1281"/>
      <c r="AF55" s="1265"/>
      <c r="AG55" s="1287"/>
      <c r="AH55" s="1292"/>
      <c r="AI55" s="1292"/>
      <c r="AJ55" s="1292"/>
      <c r="AK55" s="1292"/>
      <c r="AL55" s="1292"/>
      <c r="AM55" s="1292"/>
      <c r="AN55" s="1292"/>
      <c r="AO55" s="1292"/>
      <c r="AP55" s="1311"/>
      <c r="AQ55" s="1286"/>
      <c r="AR55" s="1287"/>
      <c r="AS55" s="1301"/>
      <c r="AT55" s="1301"/>
      <c r="AU55" s="1301"/>
      <c r="AV55" s="1301"/>
      <c r="AW55" s="1301"/>
      <c r="AX55" s="1301"/>
      <c r="AY55" s="1301"/>
      <c r="AZ55" s="1301"/>
      <c r="BA55" s="1302"/>
      <c r="BB55" s="257"/>
      <c r="BC55" s="238"/>
      <c r="BD55" s="238"/>
    </row>
    <row r="56" spans="2:60" ht="6.75" customHeight="1">
      <c r="B56" s="238"/>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2"/>
      <c r="BB56" s="262"/>
      <c r="BC56" s="238"/>
      <c r="BD56" s="238"/>
      <c r="BG56" s="263"/>
      <c r="BH56" s="263"/>
    </row>
    <row r="57" spans="2:60" ht="8.25" customHeight="1">
      <c r="B57" s="1266" t="s">
        <v>858</v>
      </c>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238"/>
      <c r="BD57" s="238"/>
      <c r="BG57" s="263"/>
      <c r="BH57" s="263"/>
    </row>
    <row r="58" spans="2:60" ht="8.25" customHeight="1">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264"/>
      <c r="BD58" s="238"/>
    </row>
    <row r="59" spans="2:60" ht="8.25" customHeight="1" thickBot="1">
      <c r="B59" s="1266"/>
      <c r="C59" s="1266"/>
      <c r="D59" s="1266"/>
      <c r="E59" s="1266"/>
      <c r="F59" s="1266"/>
      <c r="G59" s="1266"/>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238"/>
      <c r="BD59" s="238"/>
    </row>
    <row r="60" spans="2:60" ht="16.5" customHeight="1">
      <c r="C60" s="1233" t="s">
        <v>573</v>
      </c>
      <c r="D60" s="1232"/>
      <c r="E60" s="1232"/>
      <c r="F60" s="1232"/>
      <c r="G60" s="1232"/>
      <c r="H60" s="1232" t="s">
        <v>857</v>
      </c>
      <c r="I60" s="1232"/>
      <c r="J60" s="1232"/>
      <c r="K60" s="1232"/>
      <c r="L60" s="1232"/>
      <c r="M60" s="1232"/>
      <c r="N60" s="1232"/>
      <c r="O60" s="1232"/>
      <c r="P60" s="1232"/>
      <c r="Q60" s="1232"/>
      <c r="R60" s="1232"/>
      <c r="S60" s="1232"/>
      <c r="T60" s="1232"/>
      <c r="U60" s="1232"/>
      <c r="V60" s="1232"/>
      <c r="W60" s="1232"/>
      <c r="X60" s="1232"/>
      <c r="Y60" s="1232"/>
      <c r="Z60" s="1232"/>
      <c r="AA60" s="1232"/>
      <c r="AB60" s="1232"/>
      <c r="AC60" s="1232"/>
      <c r="AD60" s="1235" t="s">
        <v>854</v>
      </c>
      <c r="AE60" s="1230"/>
      <c r="AF60" s="1230"/>
      <c r="AG60" s="1230"/>
      <c r="AH60" s="1230"/>
      <c r="AI60" s="1230"/>
      <c r="AJ60" s="1230"/>
      <c r="AK60" s="1230"/>
      <c r="AL60" s="1230"/>
      <c r="AM60" s="1230"/>
      <c r="AN60" s="1230" t="s">
        <v>855</v>
      </c>
      <c r="AO60" s="1230"/>
      <c r="AP60" s="1230"/>
      <c r="AQ60" s="1230"/>
      <c r="AR60" s="1230"/>
      <c r="AS60" s="1230"/>
      <c r="AT60" s="1230"/>
      <c r="AU60" s="1230"/>
      <c r="AV60" s="1230"/>
      <c r="AW60" s="1230" t="s">
        <v>856</v>
      </c>
      <c r="AX60" s="1230"/>
      <c r="AY60" s="1230"/>
      <c r="AZ60" s="1230"/>
      <c r="BA60" s="1230"/>
      <c r="BB60" s="1230"/>
      <c r="BC60" s="1231"/>
      <c r="BD60" s="238"/>
    </row>
    <row r="61" spans="2:60" ht="33.75" customHeight="1">
      <c r="B61" s="257"/>
      <c r="C61" s="1225"/>
      <c r="D61" s="1226"/>
      <c r="E61" s="1226"/>
      <c r="F61" s="1226"/>
      <c r="G61" s="1226"/>
      <c r="H61" s="1227"/>
      <c r="I61" s="1227"/>
      <c r="J61" s="1227"/>
      <c r="K61" s="1227"/>
      <c r="L61" s="1227"/>
      <c r="M61" s="1227"/>
      <c r="N61" s="1227"/>
      <c r="O61" s="1227"/>
      <c r="P61" s="1227"/>
      <c r="Q61" s="1227"/>
      <c r="R61" s="1227"/>
      <c r="S61" s="1227"/>
      <c r="T61" s="1227"/>
      <c r="U61" s="1227"/>
      <c r="V61" s="1227"/>
      <c r="W61" s="1227"/>
      <c r="X61" s="1227"/>
      <c r="Y61" s="1227"/>
      <c r="Z61" s="1227"/>
      <c r="AA61" s="1227"/>
      <c r="AB61" s="1227"/>
      <c r="AC61" s="1227"/>
      <c r="AD61" s="1219"/>
      <c r="AE61" s="1220"/>
      <c r="AF61" s="1220"/>
      <c r="AG61" s="1220"/>
      <c r="AH61" s="1220"/>
      <c r="AI61" s="1220"/>
      <c r="AJ61" s="1220"/>
      <c r="AK61" s="1220"/>
      <c r="AL61" s="1220"/>
      <c r="AM61" s="1220"/>
      <c r="AN61" s="1220"/>
      <c r="AO61" s="1220"/>
      <c r="AP61" s="1220"/>
      <c r="AQ61" s="1220"/>
      <c r="AR61" s="1220"/>
      <c r="AS61" s="1220"/>
      <c r="AT61" s="1220"/>
      <c r="AU61" s="1220"/>
      <c r="AV61" s="1220"/>
      <c r="AW61" s="1220"/>
      <c r="AX61" s="1220"/>
      <c r="AY61" s="1220"/>
      <c r="AZ61" s="1220"/>
      <c r="BA61" s="1220"/>
      <c r="BB61" s="1220"/>
      <c r="BC61" s="1221"/>
      <c r="BD61" s="238"/>
    </row>
    <row r="62" spans="2:60" ht="33.75" customHeight="1">
      <c r="B62" s="257"/>
      <c r="C62" s="1225"/>
      <c r="D62" s="1226"/>
      <c r="E62" s="1226"/>
      <c r="F62" s="1226"/>
      <c r="G62" s="1226"/>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19"/>
      <c r="AE62" s="1220"/>
      <c r="AF62" s="1220"/>
      <c r="AG62" s="1220"/>
      <c r="AH62" s="1220"/>
      <c r="AI62" s="1220"/>
      <c r="AJ62" s="1220"/>
      <c r="AK62" s="1220"/>
      <c r="AL62" s="1220"/>
      <c r="AM62" s="1220"/>
      <c r="AN62" s="1220"/>
      <c r="AO62" s="1220"/>
      <c r="AP62" s="1220"/>
      <c r="AQ62" s="1220"/>
      <c r="AR62" s="1220"/>
      <c r="AS62" s="1220"/>
      <c r="AT62" s="1220"/>
      <c r="AU62" s="1220"/>
      <c r="AV62" s="1220"/>
      <c r="AW62" s="1220"/>
      <c r="AX62" s="1220"/>
      <c r="AY62" s="1220"/>
      <c r="AZ62" s="1220"/>
      <c r="BA62" s="1220"/>
      <c r="BB62" s="1220"/>
      <c r="BC62" s="1221"/>
      <c r="BD62" s="238"/>
    </row>
    <row r="63" spans="2:60" ht="33.75" customHeight="1" thickBot="1">
      <c r="B63" s="257"/>
      <c r="C63" s="1228"/>
      <c r="D63" s="1229"/>
      <c r="E63" s="1229"/>
      <c r="F63" s="1229"/>
      <c r="G63" s="1229"/>
      <c r="H63" s="1234"/>
      <c r="I63" s="1234"/>
      <c r="J63" s="1234"/>
      <c r="K63" s="1234"/>
      <c r="L63" s="1234"/>
      <c r="M63" s="1234"/>
      <c r="N63" s="1234"/>
      <c r="O63" s="1234"/>
      <c r="P63" s="1234"/>
      <c r="Q63" s="1234"/>
      <c r="R63" s="1234"/>
      <c r="S63" s="1234"/>
      <c r="T63" s="1234"/>
      <c r="U63" s="1234"/>
      <c r="V63" s="1234"/>
      <c r="W63" s="1234"/>
      <c r="X63" s="1234"/>
      <c r="Y63" s="1234"/>
      <c r="Z63" s="1234"/>
      <c r="AA63" s="1234"/>
      <c r="AB63" s="1234"/>
      <c r="AC63" s="1234"/>
      <c r="AD63" s="1222"/>
      <c r="AE63" s="1223"/>
      <c r="AF63" s="1223"/>
      <c r="AG63" s="1223"/>
      <c r="AH63" s="1223"/>
      <c r="AI63" s="1223"/>
      <c r="AJ63" s="1223"/>
      <c r="AK63" s="1223"/>
      <c r="AL63" s="1223"/>
      <c r="AM63" s="1223"/>
      <c r="AN63" s="1223"/>
      <c r="AO63" s="1223"/>
      <c r="AP63" s="1223"/>
      <c r="AQ63" s="1223"/>
      <c r="AR63" s="1223"/>
      <c r="AS63" s="1223"/>
      <c r="AT63" s="1223"/>
      <c r="AU63" s="1223"/>
      <c r="AV63" s="1223"/>
      <c r="AW63" s="1223"/>
      <c r="AX63" s="1223"/>
      <c r="AY63" s="1223"/>
      <c r="AZ63" s="1223"/>
      <c r="BA63" s="1223"/>
      <c r="BB63" s="1223"/>
      <c r="BC63" s="1224"/>
      <c r="BD63" s="238"/>
    </row>
    <row r="64" spans="2:60" ht="5.25" customHeight="1">
      <c r="B64" s="265"/>
      <c r="C64" s="266"/>
      <c r="D64" s="266"/>
      <c r="E64" s="267"/>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9"/>
      <c r="AL64" s="269"/>
      <c r="AM64" s="269"/>
      <c r="AN64" s="270"/>
      <c r="AO64" s="270"/>
      <c r="AP64" s="270"/>
      <c r="AQ64" s="270"/>
      <c r="AR64" s="270"/>
      <c r="AS64" s="270"/>
      <c r="AT64" s="270"/>
      <c r="AU64" s="270"/>
      <c r="AV64" s="270"/>
      <c r="AW64" s="270"/>
      <c r="AX64" s="270"/>
      <c r="AY64" s="270"/>
      <c r="AZ64" s="270"/>
      <c r="BA64" s="270"/>
      <c r="BB64" s="270"/>
      <c r="BC64" s="270"/>
      <c r="BD64" s="270"/>
    </row>
    <row r="65" spans="1:58" ht="13.5" customHeight="1">
      <c r="A65" s="238"/>
      <c r="B65" s="418" t="s">
        <v>859</v>
      </c>
      <c r="C65" s="420"/>
      <c r="D65" s="420"/>
      <c r="E65" s="420"/>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c r="AB65" s="1217"/>
      <c r="AC65" s="1217"/>
      <c r="AD65" s="1217"/>
      <c r="AE65" s="1217"/>
      <c r="AF65" s="1217"/>
      <c r="AG65" s="1217"/>
      <c r="AH65" s="1217"/>
      <c r="AI65" s="1217"/>
      <c r="AJ65" s="1217"/>
      <c r="AK65" s="1217"/>
      <c r="AL65" s="1217"/>
      <c r="AM65" s="1217"/>
      <c r="AN65" s="1217"/>
      <c r="AO65" s="1217"/>
      <c r="AP65" s="1217"/>
      <c r="AQ65" s="1217"/>
      <c r="AR65" s="1217"/>
      <c r="AS65" s="1217"/>
      <c r="AT65" s="1217"/>
      <c r="AU65" s="1217"/>
      <c r="AV65" s="1217"/>
      <c r="AW65" s="1217"/>
      <c r="AX65" s="1217"/>
      <c r="AY65" s="1217"/>
      <c r="AZ65" s="1217"/>
      <c r="BA65" s="1217"/>
      <c r="BB65" s="1217"/>
      <c r="BC65" s="1217"/>
      <c r="BD65" s="238"/>
      <c r="BF65" s="306" t="s">
        <v>863</v>
      </c>
    </row>
    <row r="66" spans="1:58" s="271" customFormat="1" ht="13.5" customHeight="1">
      <c r="B66" s="274"/>
      <c r="C66" s="1218"/>
      <c r="D66" s="1218"/>
      <c r="E66" s="1218"/>
      <c r="F66" s="1218"/>
      <c r="G66" s="1218"/>
      <c r="H66" s="1218"/>
      <c r="I66" s="1218"/>
      <c r="J66" s="1218"/>
      <c r="K66" s="1218"/>
      <c r="L66" s="1218"/>
      <c r="M66" s="1218"/>
      <c r="N66" s="1218"/>
      <c r="O66" s="1218"/>
      <c r="P66" s="1218"/>
      <c r="Q66" s="1218"/>
      <c r="R66" s="1218"/>
      <c r="S66" s="1218"/>
      <c r="T66" s="1218"/>
      <c r="U66" s="1218"/>
      <c r="V66" s="1218"/>
      <c r="W66" s="1218"/>
      <c r="X66" s="1218"/>
      <c r="Y66" s="1218"/>
      <c r="Z66" s="1218"/>
      <c r="AA66" s="1218"/>
      <c r="AB66" s="1218"/>
      <c r="AC66" s="1218"/>
      <c r="AD66" s="1218"/>
      <c r="AE66" s="1218"/>
      <c r="AF66" s="1218"/>
      <c r="AG66" s="1218"/>
      <c r="AH66" s="1218"/>
      <c r="AI66" s="1218"/>
      <c r="AJ66" s="1218"/>
      <c r="AK66" s="1218"/>
      <c r="AL66" s="1218"/>
      <c r="AM66" s="1218"/>
      <c r="AN66" s="1218"/>
      <c r="AO66" s="1218"/>
      <c r="AP66" s="1218"/>
      <c r="AQ66" s="1218"/>
      <c r="AR66" s="1218"/>
      <c r="AS66" s="1218"/>
      <c r="AT66" s="1218"/>
      <c r="AU66" s="1218"/>
      <c r="AV66" s="1218"/>
      <c r="AW66" s="1218"/>
      <c r="AX66" s="1218"/>
      <c r="AY66" s="1218"/>
      <c r="AZ66" s="1218"/>
      <c r="BA66" s="1218"/>
      <c r="BB66" s="1218"/>
      <c r="BC66" s="1218"/>
      <c r="BD66" s="275"/>
    </row>
    <row r="67" spans="1:58" s="271" customFormat="1" ht="13.5" customHeight="1">
      <c r="B67" s="385"/>
      <c r="C67" s="1218"/>
      <c r="D67" s="1218"/>
      <c r="E67" s="1218"/>
      <c r="F67" s="1218"/>
      <c r="G67" s="1218"/>
      <c r="H67" s="1218"/>
      <c r="I67" s="1218"/>
      <c r="J67" s="1218"/>
      <c r="K67" s="1218"/>
      <c r="L67" s="1218"/>
      <c r="M67" s="1218"/>
      <c r="N67" s="1218"/>
      <c r="O67" s="1218"/>
      <c r="P67" s="1218"/>
      <c r="Q67" s="1218"/>
      <c r="R67" s="1218"/>
      <c r="S67" s="1218"/>
      <c r="T67" s="1218"/>
      <c r="U67" s="1218"/>
      <c r="V67" s="1218"/>
      <c r="W67" s="1218"/>
      <c r="X67" s="1218"/>
      <c r="Y67" s="1218"/>
      <c r="Z67" s="1218"/>
      <c r="AA67" s="1218"/>
      <c r="AB67" s="1218"/>
      <c r="AC67" s="1218"/>
      <c r="AD67" s="1218"/>
      <c r="AE67" s="1218"/>
      <c r="AF67" s="1218"/>
      <c r="AG67" s="1218"/>
      <c r="AH67" s="1218"/>
      <c r="AI67" s="1218"/>
      <c r="AJ67" s="1218"/>
      <c r="AK67" s="1218"/>
      <c r="AL67" s="1218"/>
      <c r="AM67" s="1218"/>
      <c r="AN67" s="1218"/>
      <c r="AO67" s="1218"/>
      <c r="AP67" s="1218"/>
      <c r="AQ67" s="1218"/>
      <c r="AR67" s="1218"/>
      <c r="AS67" s="1218"/>
      <c r="AT67" s="1218"/>
      <c r="AU67" s="1218"/>
      <c r="AV67" s="1218"/>
      <c r="AW67" s="1218"/>
      <c r="AX67" s="1218"/>
      <c r="AY67" s="1218"/>
      <c r="AZ67" s="1218"/>
      <c r="BA67" s="1218"/>
      <c r="BB67" s="1218"/>
      <c r="BC67" s="1218"/>
      <c r="BD67" s="275"/>
    </row>
    <row r="68" spans="1:58" s="271" customFormat="1" ht="12" customHeight="1">
      <c r="B68" s="274"/>
      <c r="C68" s="272"/>
      <c r="D68" s="272"/>
      <c r="F68" s="274"/>
      <c r="G68" s="274"/>
      <c r="H68" s="274"/>
      <c r="I68" s="274"/>
      <c r="J68" s="274"/>
      <c r="K68" s="273"/>
      <c r="M68" s="274"/>
      <c r="N68" s="274"/>
      <c r="O68" s="274"/>
      <c r="P68" s="274"/>
      <c r="R68" s="274"/>
      <c r="S68" s="274"/>
      <c r="T68" s="274"/>
      <c r="U68" s="274"/>
      <c r="V68" s="274"/>
      <c r="W68" s="274"/>
      <c r="X68" s="274"/>
      <c r="Y68" s="274"/>
      <c r="Z68" s="274"/>
      <c r="AA68" s="274"/>
      <c r="AB68" s="274"/>
      <c r="AC68" s="274"/>
      <c r="AD68" s="274"/>
      <c r="AG68" s="274"/>
      <c r="AI68" s="277"/>
      <c r="AJ68" s="277"/>
      <c r="AK68" s="277"/>
      <c r="AL68" s="277"/>
      <c r="AM68" s="277"/>
      <c r="AN68" s="277"/>
      <c r="AO68" s="278"/>
      <c r="AP68" s="278"/>
      <c r="AQ68" s="304"/>
      <c r="AR68" s="304"/>
      <c r="AS68" s="304"/>
      <c r="AT68" s="304"/>
      <c r="AU68" s="304"/>
      <c r="AV68" s="304"/>
      <c r="AW68" s="304"/>
      <c r="AX68" s="304"/>
      <c r="AY68" s="304"/>
      <c r="AZ68" s="304"/>
      <c r="BA68" s="304"/>
      <c r="BB68" s="304"/>
      <c r="BC68" s="304"/>
      <c r="BD68" s="304"/>
    </row>
    <row r="69" spans="1:58" ht="3.75" customHeight="1">
      <c r="F69" s="279"/>
      <c r="G69" s="279"/>
      <c r="H69" s="279"/>
      <c r="I69" s="279"/>
      <c r="J69" s="279"/>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8" ht="9.9499999999999993" customHeight="1"/>
  </sheetData>
  <sheetProtection password="CC4B" sheet="1" formatCells="0" selectLockedCells="1"/>
  <mergeCells count="83">
    <mergeCell ref="T19:AA22"/>
    <mergeCell ref="AB17:BB18"/>
    <mergeCell ref="C12:Q12"/>
    <mergeCell ref="AB19:BB22"/>
    <mergeCell ref="C32:J33"/>
    <mergeCell ref="K32:AD33"/>
    <mergeCell ref="AN30:BB31"/>
    <mergeCell ref="B28:BB29"/>
    <mergeCell ref="AN32:BB38"/>
    <mergeCell ref="C30:J31"/>
    <mergeCell ref="C34:J35"/>
    <mergeCell ref="AE32:AM33"/>
    <mergeCell ref="AE38:AM39"/>
    <mergeCell ref="K30:AD31"/>
    <mergeCell ref="C36:J37"/>
    <mergeCell ref="AN39:BB43"/>
    <mergeCell ref="BF14:BJ17"/>
    <mergeCell ref="AV1:BB2"/>
    <mergeCell ref="AB23:BB26"/>
    <mergeCell ref="I21:Q25"/>
    <mergeCell ref="B7:AD10"/>
    <mergeCell ref="B3:AU4"/>
    <mergeCell ref="C13:Q16"/>
    <mergeCell ref="T12:AI12"/>
    <mergeCell ref="T13:AI14"/>
    <mergeCell ref="BF4:BJ8"/>
    <mergeCell ref="T17:AA18"/>
    <mergeCell ref="C21:H25"/>
    <mergeCell ref="T23:AA26"/>
    <mergeCell ref="C19:Q20"/>
    <mergeCell ref="BF20:BJ24"/>
    <mergeCell ref="AE6:AS7"/>
    <mergeCell ref="F49:F55"/>
    <mergeCell ref="B57:BB59"/>
    <mergeCell ref="D47:E55"/>
    <mergeCell ref="AB47:AE55"/>
    <mergeCell ref="O49:P55"/>
    <mergeCell ref="Q49:Y55"/>
    <mergeCell ref="G49:N55"/>
    <mergeCell ref="AS49:BA55"/>
    <mergeCell ref="AQ49:AR55"/>
    <mergeCell ref="AQ47:BA48"/>
    <mergeCell ref="AH49:AP55"/>
    <mergeCell ref="AF49:AG55"/>
    <mergeCell ref="AF47:AP48"/>
    <mergeCell ref="O47:Y48"/>
    <mergeCell ref="F47:N48"/>
    <mergeCell ref="AE30:AM31"/>
    <mergeCell ref="AE34:AM35"/>
    <mergeCell ref="C42:J43"/>
    <mergeCell ref="C38:J39"/>
    <mergeCell ref="AE36:AM37"/>
    <mergeCell ref="C40:J41"/>
    <mergeCell ref="AE40:AM41"/>
    <mergeCell ref="AE42:AM43"/>
    <mergeCell ref="K34:AD35"/>
    <mergeCell ref="K36:AD37"/>
    <mergeCell ref="K38:AD39"/>
    <mergeCell ref="K40:AD41"/>
    <mergeCell ref="K42:AD43"/>
    <mergeCell ref="C60:G60"/>
    <mergeCell ref="C61:G61"/>
    <mergeCell ref="H63:AC63"/>
    <mergeCell ref="H61:AC61"/>
    <mergeCell ref="AD60:AM60"/>
    <mergeCell ref="AW60:BC60"/>
    <mergeCell ref="AD61:AM61"/>
    <mergeCell ref="AN61:AV61"/>
    <mergeCell ref="AW61:BC61"/>
    <mergeCell ref="H60:AC60"/>
    <mergeCell ref="AN60:AV60"/>
    <mergeCell ref="F65:BC65"/>
    <mergeCell ref="C66:BC66"/>
    <mergeCell ref="C67:BC67"/>
    <mergeCell ref="AD62:AM62"/>
    <mergeCell ref="AN62:AV62"/>
    <mergeCell ref="AW62:BC62"/>
    <mergeCell ref="AD63:AM63"/>
    <mergeCell ref="AN63:AV63"/>
    <mergeCell ref="AW63:BC63"/>
    <mergeCell ref="C62:G62"/>
    <mergeCell ref="H62:AC62"/>
    <mergeCell ref="C63:G63"/>
  </mergeCells>
  <phoneticPr fontId="2"/>
  <pageMargins left="0.51181102362204722"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13" r:id="rId4" name="Check Box 729">
              <controlPr defaultSize="0" autoFill="0" autoLine="0" autoPict="0">
                <anchor moveWithCells="1">
                  <from>
                    <xdr:col>36</xdr:col>
                    <xdr:colOff>38100</xdr:colOff>
                    <xdr:row>11</xdr:row>
                    <xdr:rowOff>152400</xdr:rowOff>
                  </from>
                  <to>
                    <xdr:col>45</xdr:col>
                    <xdr:colOff>9525</xdr:colOff>
                    <xdr:row>14</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4"/>
  <sheetViews>
    <sheetView showGridLines="0" zoomScaleNormal="100" zoomScaleSheetLayoutView="100" workbookViewId="0">
      <selection activeCell="BA17" sqref="BA17"/>
    </sheetView>
  </sheetViews>
  <sheetFormatPr defaultRowHeight="13.5"/>
  <cols>
    <col min="1" max="1" width="2" style="282" customWidth="1"/>
    <col min="2" max="2" width="1.5" style="282" customWidth="1"/>
    <col min="3" max="7" width="2.625" style="281" customWidth="1"/>
    <col min="8" max="8" width="1.625" style="281" customWidth="1"/>
    <col min="9" max="9" width="2.25" style="281" customWidth="1"/>
    <col min="10" max="10" width="1.625" style="281" customWidth="1"/>
    <col min="11" max="11" width="1.75" style="281" customWidth="1"/>
    <col min="12" max="12" width="1.5" style="281" customWidth="1"/>
    <col min="13" max="13" width="0.875" style="281" customWidth="1"/>
    <col min="14" max="42" width="2" style="281" customWidth="1"/>
    <col min="43" max="43" width="3.125" style="281" customWidth="1"/>
    <col min="44" max="44" width="4.125" style="281" customWidth="1"/>
    <col min="45" max="47" width="1.625" style="281" customWidth="1"/>
    <col min="48" max="48" width="1.375" style="281" customWidth="1"/>
    <col min="49" max="50" width="1.625" style="281" customWidth="1"/>
    <col min="51" max="51" width="1.125" style="281" customWidth="1"/>
    <col min="52" max="52" width="1.625" style="281" customWidth="1"/>
    <col min="53" max="16384" width="9" style="281"/>
  </cols>
  <sheetData>
    <row r="1" spans="1:53" ht="9" customHeight="1"/>
    <row r="2" spans="1:53" ht="23.25" customHeight="1">
      <c r="A2" s="1532" t="s">
        <v>605</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2"/>
      <c r="AM2" s="1532"/>
      <c r="AN2" s="1532"/>
      <c r="AO2" s="1532"/>
      <c r="AP2" s="1532"/>
      <c r="AQ2" s="1532"/>
      <c r="AR2" s="1532"/>
      <c r="AS2" s="1532"/>
      <c r="AT2" s="1532"/>
      <c r="AU2" s="1532"/>
      <c r="AV2" s="1532"/>
      <c r="AW2" s="1532"/>
      <c r="AX2" s="1532"/>
      <c r="AY2" s="1532"/>
      <c r="AZ2" s="1532"/>
    </row>
    <row r="3" spans="1:53" ht="6" customHeight="1"/>
    <row r="4" spans="1:53" ht="14.25">
      <c r="A4" s="1533" t="s">
        <v>875</v>
      </c>
      <c r="B4" s="1533"/>
      <c r="C4" s="1533"/>
      <c r="D4" s="1533"/>
      <c r="E4" s="1533"/>
      <c r="F4" s="1533"/>
      <c r="G4" s="1533"/>
      <c r="H4" s="1533"/>
      <c r="I4" s="1533"/>
      <c r="J4" s="1533"/>
      <c r="K4" s="1533"/>
      <c r="L4" s="1533"/>
      <c r="M4" s="1533"/>
      <c r="N4" s="1533"/>
      <c r="O4" s="1533"/>
      <c r="P4" s="1533"/>
      <c r="Q4" s="1533"/>
      <c r="R4" s="1533"/>
      <c r="S4" s="1533"/>
      <c r="T4" s="1533"/>
      <c r="U4" s="1533"/>
      <c r="V4" s="1533"/>
      <c r="W4" s="1533"/>
      <c r="X4" s="1533"/>
      <c r="Y4" s="1533"/>
      <c r="Z4" s="1533"/>
      <c r="AA4" s="1533"/>
      <c r="AB4" s="1533"/>
      <c r="AC4" s="1533"/>
      <c r="AD4" s="1533"/>
      <c r="AE4" s="1533"/>
      <c r="AF4" s="1533"/>
      <c r="AG4" s="1533"/>
      <c r="AH4" s="1533"/>
      <c r="AI4" s="1533"/>
      <c r="AJ4" s="1533"/>
      <c r="AK4" s="1533"/>
      <c r="AL4" s="1533"/>
      <c r="AM4" s="1533"/>
      <c r="AN4" s="1533"/>
      <c r="AO4" s="1533"/>
      <c r="AP4" s="1533"/>
      <c r="AQ4" s="1533"/>
      <c r="AR4" s="1533"/>
      <c r="AS4" s="1533"/>
      <c r="AT4" s="1533"/>
      <c r="AU4" s="1533"/>
      <c r="AV4" s="1533"/>
      <c r="AW4" s="1533"/>
      <c r="AX4" s="1533"/>
      <c r="AY4" s="1533"/>
      <c r="AZ4" s="1533"/>
    </row>
    <row r="5" spans="1:53" ht="6" customHeight="1" thickBot="1"/>
    <row r="6" spans="1:53" ht="24.75" customHeight="1" thickBot="1">
      <c r="A6" s="1570" t="s">
        <v>919</v>
      </c>
      <c r="B6" s="1571"/>
      <c r="C6" s="1571"/>
      <c r="D6" s="1571"/>
      <c r="E6" s="1571"/>
      <c r="F6" s="1571"/>
      <c r="G6" s="1571"/>
      <c r="H6" s="1571"/>
      <c r="I6" s="1571"/>
      <c r="J6" s="1571"/>
      <c r="K6" s="1571"/>
      <c r="L6" s="1571"/>
      <c r="M6" s="1571"/>
      <c r="N6" s="1571"/>
      <c r="O6" s="1571"/>
      <c r="P6" s="1571"/>
      <c r="Q6" s="1571"/>
      <c r="R6" s="1571"/>
      <c r="S6" s="1571"/>
      <c r="T6" s="1571"/>
      <c r="U6" s="1571"/>
      <c r="V6" s="1571"/>
      <c r="W6" s="1571"/>
      <c r="X6" s="1571"/>
      <c r="Y6" s="1571"/>
      <c r="Z6" s="1571"/>
      <c r="AA6" s="1571"/>
      <c r="AB6" s="1571"/>
      <c r="AC6" s="1571"/>
      <c r="AD6" s="1571"/>
      <c r="AE6" s="1571"/>
      <c r="AF6" s="1571"/>
      <c r="AG6" s="1571"/>
      <c r="AH6" s="1571"/>
      <c r="AI6" s="1571"/>
      <c r="AJ6" s="1571"/>
      <c r="AK6" s="1571"/>
      <c r="AL6" s="1571"/>
      <c r="AM6" s="1571"/>
      <c r="AN6" s="1571"/>
      <c r="AO6" s="1571"/>
      <c r="AP6" s="1571"/>
      <c r="AQ6" s="1571"/>
      <c r="AR6" s="1571"/>
      <c r="AS6" s="1571"/>
      <c r="AT6" s="1571"/>
      <c r="AU6" s="1571"/>
      <c r="AV6" s="1572"/>
      <c r="AW6" s="1553" t="s">
        <v>876</v>
      </c>
      <c r="AX6" s="1553"/>
      <c r="AY6" s="1553"/>
      <c r="AZ6" s="1554"/>
      <c r="BA6" s="500"/>
    </row>
    <row r="7" spans="1:53" ht="9" customHeight="1">
      <c r="A7" s="281"/>
      <c r="B7" s="281"/>
      <c r="BA7" s="500"/>
    </row>
    <row r="8" spans="1:53" ht="27.75" customHeight="1">
      <c r="A8" s="1555" t="s">
        <v>604</v>
      </c>
      <c r="B8" s="1556"/>
      <c r="C8" s="1556"/>
      <c r="D8" s="1556"/>
      <c r="E8" s="1556"/>
      <c r="F8" s="1556"/>
      <c r="G8" s="1556"/>
      <c r="H8" s="1556"/>
      <c r="I8" s="1556"/>
      <c r="J8" s="1556"/>
      <c r="K8" s="1556"/>
      <c r="L8" s="464"/>
      <c r="M8" s="465"/>
      <c r="N8" s="1557" t="s">
        <v>603</v>
      </c>
      <c r="O8" s="1558"/>
      <c r="P8" s="1558"/>
      <c r="Q8" s="1558"/>
      <c r="R8" s="1558"/>
      <c r="S8" s="1558"/>
      <c r="T8" s="1558"/>
      <c r="U8" s="1558"/>
      <c r="V8" s="1558"/>
      <c r="W8" s="1558"/>
      <c r="X8" s="1558"/>
      <c r="Y8" s="1558"/>
      <c r="Z8" s="1558"/>
      <c r="AA8" s="1558"/>
      <c r="AB8" s="1558"/>
      <c r="AC8" s="1558"/>
      <c r="AD8" s="1558"/>
      <c r="AE8" s="1558"/>
      <c r="AF8" s="1558"/>
      <c r="AG8" s="1558"/>
      <c r="AH8" s="1558"/>
      <c r="AI8" s="1558"/>
      <c r="AJ8" s="1558"/>
      <c r="AK8" s="1558"/>
      <c r="AL8" s="1558"/>
      <c r="AM8" s="1558"/>
      <c r="AN8" s="1558"/>
      <c r="AO8" s="1558"/>
      <c r="AP8" s="1558"/>
      <c r="AQ8" s="1558"/>
      <c r="AR8" s="1559"/>
      <c r="AS8" s="1555" t="s">
        <v>602</v>
      </c>
      <c r="AT8" s="1556"/>
      <c r="AU8" s="1556"/>
      <c r="AV8" s="1561"/>
      <c r="AW8" s="1541" t="s">
        <v>601</v>
      </c>
      <c r="AX8" s="1542"/>
      <c r="AY8" s="1542"/>
      <c r="AZ8" s="1542"/>
      <c r="BA8" s="500"/>
    </row>
    <row r="9" spans="1:53" ht="16.5" customHeight="1">
      <c r="A9" s="1460"/>
      <c r="B9" s="1461"/>
      <c r="C9" s="1453" t="s">
        <v>600</v>
      </c>
      <c r="D9" s="1453"/>
      <c r="E9" s="1453"/>
      <c r="F9" s="1453"/>
      <c r="G9" s="1453"/>
      <c r="H9" s="1453"/>
      <c r="I9" s="1454"/>
      <c r="J9" s="1454"/>
      <c r="K9" s="1454"/>
      <c r="L9" s="286"/>
      <c r="M9" s="285"/>
      <c r="N9" s="1490" t="s">
        <v>877</v>
      </c>
      <c r="O9" s="1490"/>
      <c r="P9" s="1490"/>
      <c r="Q9" s="1490"/>
      <c r="R9" s="1490"/>
      <c r="S9" s="1490"/>
      <c r="T9" s="1490"/>
      <c r="U9" s="1490"/>
      <c r="V9" s="1490"/>
      <c r="W9" s="1490"/>
      <c r="X9" s="1490"/>
      <c r="Y9" s="1490"/>
      <c r="Z9" s="1490"/>
      <c r="AA9" s="1490"/>
      <c r="AB9" s="1490"/>
      <c r="AC9" s="1490"/>
      <c r="AD9" s="1490"/>
      <c r="AE9" s="1490"/>
      <c r="AF9" s="1490"/>
      <c r="AG9" s="1490"/>
      <c r="AH9" s="1490"/>
      <c r="AI9" s="1490"/>
      <c r="AJ9" s="1490"/>
      <c r="AK9" s="1490"/>
      <c r="AL9" s="1490"/>
      <c r="AM9" s="1490"/>
      <c r="AN9" s="1490"/>
      <c r="AO9" s="1490"/>
      <c r="AP9" s="1490"/>
      <c r="AQ9" s="1490"/>
      <c r="AR9" s="1491"/>
      <c r="AS9" s="1543"/>
      <c r="AT9" s="1544"/>
      <c r="AU9" s="1544"/>
      <c r="AV9" s="1545"/>
      <c r="AW9" s="1445" t="s">
        <v>575</v>
      </c>
      <c r="AX9" s="1445"/>
      <c r="AY9" s="1445"/>
      <c r="AZ9" s="1445"/>
      <c r="BA9" s="500"/>
    </row>
    <row r="10" spans="1:53" ht="16.5" customHeight="1">
      <c r="A10" s="292"/>
      <c r="B10" s="291"/>
      <c r="C10" s="1493" t="s">
        <v>599</v>
      </c>
      <c r="D10" s="1560"/>
      <c r="E10" s="1560"/>
      <c r="F10" s="1560"/>
      <c r="G10" s="1560"/>
      <c r="H10" s="1560"/>
      <c r="I10" s="289"/>
      <c r="J10" s="289"/>
      <c r="K10" s="289"/>
      <c r="L10" s="289"/>
      <c r="M10" s="302"/>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1493"/>
      <c r="AQ10" s="1493"/>
      <c r="AR10" s="1494"/>
      <c r="AS10" s="1546"/>
      <c r="AT10" s="1547"/>
      <c r="AU10" s="1547"/>
      <c r="AV10" s="1548"/>
      <c r="AW10" s="1445"/>
      <c r="AX10" s="1445"/>
      <c r="AY10" s="1445"/>
      <c r="AZ10" s="1445"/>
      <c r="BA10" s="500"/>
    </row>
    <row r="11" spans="1:53" ht="18" customHeight="1">
      <c r="A11" s="1460"/>
      <c r="B11" s="1461"/>
      <c r="C11" s="1453" t="s">
        <v>558</v>
      </c>
      <c r="D11" s="1453"/>
      <c r="E11" s="1453"/>
      <c r="F11" s="1453"/>
      <c r="G11" s="1453"/>
      <c r="H11" s="1453"/>
      <c r="I11" s="1454"/>
      <c r="J11" s="1454"/>
      <c r="K11" s="1454"/>
      <c r="L11" s="303"/>
      <c r="M11" s="285"/>
      <c r="N11" s="1490" t="s">
        <v>956</v>
      </c>
      <c r="O11" s="1490"/>
      <c r="P11" s="1490"/>
      <c r="Q11" s="1490"/>
      <c r="R11" s="1490"/>
      <c r="S11" s="1490"/>
      <c r="T11" s="1490"/>
      <c r="U11" s="1490"/>
      <c r="V11" s="1490"/>
      <c r="W11" s="1490"/>
      <c r="X11" s="1490"/>
      <c r="Y11" s="1490"/>
      <c r="Z11" s="1490"/>
      <c r="AA11" s="1490"/>
      <c r="AB11" s="1490"/>
      <c r="AC11" s="1490"/>
      <c r="AD11" s="1490"/>
      <c r="AE11" s="1490"/>
      <c r="AF11" s="1490"/>
      <c r="AG11" s="1490"/>
      <c r="AH11" s="1490"/>
      <c r="AI11" s="1490"/>
      <c r="AJ11" s="1490"/>
      <c r="AK11" s="1490"/>
      <c r="AL11" s="1490"/>
      <c r="AM11" s="1490"/>
      <c r="AN11" s="1490"/>
      <c r="AO11" s="1490"/>
      <c r="AP11" s="1490"/>
      <c r="AQ11" s="1490"/>
      <c r="AR11" s="1491"/>
      <c r="AS11" s="1460" t="s">
        <v>576</v>
      </c>
      <c r="AT11" s="1461"/>
      <c r="AU11" s="1461"/>
      <c r="AV11" s="1462"/>
      <c r="AW11" s="1564" t="s">
        <v>575</v>
      </c>
      <c r="AX11" s="1565"/>
      <c r="AY11" s="1565"/>
      <c r="AZ11" s="1566"/>
      <c r="BA11" s="500"/>
    </row>
    <row r="12" spans="1:53" ht="18" customHeight="1">
      <c r="A12" s="1449"/>
      <c r="B12" s="1497"/>
      <c r="C12" s="1538"/>
      <c r="D12" s="1538"/>
      <c r="E12" s="1538"/>
      <c r="F12" s="1538"/>
      <c r="G12" s="1538"/>
      <c r="H12" s="1538"/>
      <c r="I12" s="1538"/>
      <c r="J12" s="1538"/>
      <c r="K12" s="1538"/>
      <c r="L12" s="290"/>
      <c r="M12" s="302"/>
      <c r="N12" s="1551" t="s">
        <v>598</v>
      </c>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2"/>
      <c r="AS12" s="1463"/>
      <c r="AT12" s="1464"/>
      <c r="AU12" s="1464"/>
      <c r="AV12" s="1465"/>
      <c r="AW12" s="1567"/>
      <c r="AX12" s="1568"/>
      <c r="AY12" s="1568"/>
      <c r="AZ12" s="1569"/>
      <c r="BA12" s="500"/>
    </row>
    <row r="13" spans="1:53" ht="18" customHeight="1">
      <c r="A13" s="1460"/>
      <c r="B13" s="1461"/>
      <c r="C13" s="1453" t="s">
        <v>561</v>
      </c>
      <c r="D13" s="1453"/>
      <c r="E13" s="1453"/>
      <c r="F13" s="1453"/>
      <c r="G13" s="1453"/>
      <c r="H13" s="1453"/>
      <c r="I13" s="1453"/>
      <c r="J13" s="1453"/>
      <c r="K13" s="1453"/>
      <c r="L13" s="286"/>
      <c r="M13" s="301"/>
      <c r="N13" s="1549" t="s">
        <v>956</v>
      </c>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50"/>
      <c r="AS13" s="1513" t="s">
        <v>576</v>
      </c>
      <c r="AT13" s="1514"/>
      <c r="AU13" s="1514"/>
      <c r="AV13" s="1515"/>
      <c r="AW13" s="1445" t="s">
        <v>575</v>
      </c>
      <c r="AX13" s="1445"/>
      <c r="AY13" s="1445"/>
      <c r="AZ13" s="1445"/>
      <c r="BA13" s="500"/>
    </row>
    <row r="14" spans="1:53" ht="18" customHeight="1">
      <c r="A14" s="1449"/>
      <c r="B14" s="1497"/>
      <c r="C14" s="1539"/>
      <c r="D14" s="1539"/>
      <c r="E14" s="1539"/>
      <c r="F14" s="1539"/>
      <c r="G14" s="1539"/>
      <c r="H14" s="1539"/>
      <c r="I14" s="1539"/>
      <c r="J14" s="1539"/>
      <c r="K14" s="1539"/>
      <c r="L14" s="299"/>
      <c r="M14" s="300"/>
      <c r="N14" s="1562" t="s">
        <v>597</v>
      </c>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2"/>
      <c r="AL14" s="1562"/>
      <c r="AM14" s="1562"/>
      <c r="AN14" s="1562"/>
      <c r="AO14" s="1562"/>
      <c r="AP14" s="1562"/>
      <c r="AQ14" s="1562"/>
      <c r="AR14" s="1563"/>
      <c r="AS14" s="1505" t="s">
        <v>957</v>
      </c>
      <c r="AT14" s="1506"/>
      <c r="AU14" s="1506"/>
      <c r="AV14" s="1507"/>
      <c r="AW14" s="1445"/>
      <c r="AX14" s="1445"/>
      <c r="AY14" s="1445"/>
      <c r="AZ14" s="1445"/>
      <c r="BA14" s="500"/>
    </row>
    <row r="15" spans="1:53" ht="18" customHeight="1">
      <c r="A15" s="1449"/>
      <c r="B15" s="1497"/>
      <c r="C15" s="1539"/>
      <c r="D15" s="1539"/>
      <c r="E15" s="1539"/>
      <c r="F15" s="1539"/>
      <c r="G15" s="1539"/>
      <c r="H15" s="1539"/>
      <c r="I15" s="1539"/>
      <c r="J15" s="1539"/>
      <c r="K15" s="1539"/>
      <c r="L15" s="299"/>
      <c r="M15" s="331"/>
      <c r="N15" s="1481" t="s">
        <v>588</v>
      </c>
      <c r="O15" s="1481"/>
      <c r="P15" s="1481"/>
      <c r="Q15" s="1481"/>
      <c r="R15" s="1481"/>
      <c r="S15" s="1482"/>
      <c r="T15" s="1478" t="s">
        <v>610</v>
      </c>
      <c r="U15" s="1479"/>
      <c r="V15" s="1479"/>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R15" s="1480"/>
      <c r="AS15" s="1523" t="s">
        <v>587</v>
      </c>
      <c r="AT15" s="1524"/>
      <c r="AU15" s="1524"/>
      <c r="AV15" s="1525"/>
      <c r="AW15" s="1445"/>
      <c r="AX15" s="1445"/>
      <c r="AY15" s="1445"/>
      <c r="AZ15" s="1445"/>
      <c r="BA15" s="500"/>
    </row>
    <row r="16" spans="1:53" ht="18" customHeight="1">
      <c r="A16" s="1463"/>
      <c r="B16" s="1464"/>
      <c r="C16" s="1459"/>
      <c r="D16" s="1459"/>
      <c r="E16" s="1459"/>
      <c r="F16" s="1459"/>
      <c r="G16" s="1459"/>
      <c r="H16" s="1459"/>
      <c r="I16" s="1459"/>
      <c r="J16" s="1459"/>
      <c r="K16" s="1459"/>
      <c r="L16" s="289"/>
      <c r="M16" s="330"/>
      <c r="N16" s="1483"/>
      <c r="O16" s="1483"/>
      <c r="P16" s="1483"/>
      <c r="Q16" s="1483"/>
      <c r="R16" s="1483"/>
      <c r="S16" s="1484"/>
      <c r="T16" s="1492" t="s">
        <v>762</v>
      </c>
      <c r="U16" s="1493"/>
      <c r="V16" s="1493"/>
      <c r="W16" s="1493"/>
      <c r="X16" s="1493"/>
      <c r="Y16" s="1493"/>
      <c r="Z16" s="1493"/>
      <c r="AA16" s="1493"/>
      <c r="AB16" s="1493"/>
      <c r="AC16" s="1493"/>
      <c r="AD16" s="1493"/>
      <c r="AE16" s="1493"/>
      <c r="AF16" s="1493"/>
      <c r="AG16" s="1493"/>
      <c r="AH16" s="1493"/>
      <c r="AI16" s="1493"/>
      <c r="AJ16" s="1493"/>
      <c r="AK16" s="1493"/>
      <c r="AL16" s="1493"/>
      <c r="AM16" s="1493"/>
      <c r="AN16" s="1493"/>
      <c r="AO16" s="1493"/>
      <c r="AP16" s="1493"/>
      <c r="AQ16" s="1493"/>
      <c r="AR16" s="1494"/>
      <c r="AS16" s="1463"/>
      <c r="AT16" s="1464"/>
      <c r="AU16" s="1464"/>
      <c r="AV16" s="1465"/>
      <c r="AW16" s="1445"/>
      <c r="AX16" s="1445"/>
      <c r="AY16" s="1445"/>
      <c r="AZ16" s="1445"/>
      <c r="BA16" s="500"/>
    </row>
    <row r="17" spans="1:53" ht="112.5" customHeight="1">
      <c r="A17" s="1446"/>
      <c r="B17" s="1447"/>
      <c r="C17" s="1453" t="s">
        <v>596</v>
      </c>
      <c r="D17" s="1453"/>
      <c r="E17" s="1453"/>
      <c r="F17" s="1453"/>
      <c r="G17" s="1453"/>
      <c r="H17" s="1453"/>
      <c r="I17" s="1454"/>
      <c r="J17" s="1454"/>
      <c r="K17" s="1454"/>
      <c r="L17" s="286"/>
      <c r="M17" s="285"/>
      <c r="N17" s="1502" t="s">
        <v>852</v>
      </c>
      <c r="O17" s="1503"/>
      <c r="P17" s="1503"/>
      <c r="Q17" s="1503"/>
      <c r="R17" s="1503"/>
      <c r="S17" s="1503"/>
      <c r="T17" s="1503"/>
      <c r="U17" s="1503"/>
      <c r="V17" s="1503"/>
      <c r="W17" s="1503"/>
      <c r="X17" s="1503"/>
      <c r="Y17" s="1503"/>
      <c r="Z17" s="1503"/>
      <c r="AA17" s="1503"/>
      <c r="AB17" s="1503"/>
      <c r="AC17" s="1503"/>
      <c r="AD17" s="1503"/>
      <c r="AE17" s="1503"/>
      <c r="AF17" s="1503"/>
      <c r="AG17" s="1503"/>
      <c r="AH17" s="1503"/>
      <c r="AI17" s="1503"/>
      <c r="AJ17" s="1503"/>
      <c r="AK17" s="1503"/>
      <c r="AL17" s="1503"/>
      <c r="AM17" s="1503"/>
      <c r="AN17" s="1503"/>
      <c r="AO17" s="1503"/>
      <c r="AP17" s="1503"/>
      <c r="AQ17" s="1503"/>
      <c r="AR17" s="1504"/>
      <c r="AS17" s="1446" t="s">
        <v>576</v>
      </c>
      <c r="AT17" s="1447"/>
      <c r="AU17" s="1447"/>
      <c r="AV17" s="1448"/>
      <c r="AW17" s="1445" t="s">
        <v>575</v>
      </c>
      <c r="AX17" s="1445"/>
      <c r="AY17" s="1445"/>
      <c r="AZ17" s="1445"/>
      <c r="BA17" s="500"/>
    </row>
    <row r="18" spans="1:53" ht="17.25" customHeight="1">
      <c r="A18" s="1449"/>
      <c r="B18" s="1450"/>
      <c r="C18" s="1453" t="s">
        <v>20</v>
      </c>
      <c r="D18" s="1453"/>
      <c r="E18" s="1453"/>
      <c r="F18" s="1453"/>
      <c r="G18" s="1453"/>
      <c r="H18" s="1453"/>
      <c r="I18" s="1454"/>
      <c r="J18" s="1454"/>
      <c r="K18" s="1454"/>
      <c r="L18" s="286"/>
      <c r="M18" s="285"/>
      <c r="N18" s="1516" t="s">
        <v>958</v>
      </c>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516"/>
      <c r="AM18" s="1516"/>
      <c r="AN18" s="1516"/>
      <c r="AO18" s="1516"/>
      <c r="AP18" s="1516"/>
      <c r="AQ18" s="1516"/>
      <c r="AR18" s="1517"/>
      <c r="AS18" s="1513" t="s">
        <v>576</v>
      </c>
      <c r="AT18" s="1514"/>
      <c r="AU18" s="1514"/>
      <c r="AV18" s="1515"/>
      <c r="AW18" s="1445" t="s">
        <v>575</v>
      </c>
      <c r="AX18" s="1445"/>
      <c r="AY18" s="1445"/>
      <c r="AZ18" s="1445"/>
      <c r="BA18" s="500"/>
    </row>
    <row r="19" spans="1:53" ht="15.75" customHeight="1">
      <c r="A19" s="1540" t="s">
        <v>595</v>
      </c>
      <c r="B19" s="1450"/>
      <c r="C19" s="1536" t="s">
        <v>594</v>
      </c>
      <c r="D19" s="1537"/>
      <c r="E19" s="1537"/>
      <c r="F19" s="1537"/>
      <c r="G19" s="1537"/>
      <c r="H19" s="1537"/>
      <c r="I19" s="1537"/>
      <c r="J19" s="1537"/>
      <c r="K19" s="1537"/>
      <c r="L19" s="55"/>
      <c r="M19" s="29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518"/>
      <c r="AM19" s="1518"/>
      <c r="AN19" s="1518"/>
      <c r="AO19" s="1518"/>
      <c r="AP19" s="1518"/>
      <c r="AQ19" s="1518"/>
      <c r="AR19" s="1519"/>
      <c r="AS19" s="1505"/>
      <c r="AT19" s="1506"/>
      <c r="AU19" s="1506"/>
      <c r="AV19" s="1507"/>
      <c r="AW19" s="1445"/>
      <c r="AX19" s="1445"/>
      <c r="AY19" s="1445"/>
      <c r="AZ19" s="1445"/>
      <c r="BA19" s="500"/>
    </row>
    <row r="20" spans="1:53" ht="18.75" customHeight="1">
      <c r="A20" s="1449"/>
      <c r="B20" s="1450"/>
      <c r="C20" s="1537"/>
      <c r="D20" s="1537"/>
      <c r="E20" s="1537"/>
      <c r="F20" s="1537"/>
      <c r="G20" s="1537"/>
      <c r="H20" s="1537"/>
      <c r="I20" s="1537"/>
      <c r="J20" s="1537"/>
      <c r="K20" s="1537"/>
      <c r="L20" s="55"/>
      <c r="M20" s="297"/>
      <c r="N20" s="1509" t="s">
        <v>837</v>
      </c>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c r="AL20" s="1509"/>
      <c r="AM20" s="1509"/>
      <c r="AN20" s="1509"/>
      <c r="AO20" s="1509"/>
      <c r="AP20" s="1509"/>
      <c r="AQ20" s="1509"/>
      <c r="AR20" s="1510"/>
      <c r="AS20" s="1505"/>
      <c r="AT20" s="1506"/>
      <c r="AU20" s="1506"/>
      <c r="AV20" s="1507"/>
      <c r="AW20" s="1445"/>
      <c r="AX20" s="1445"/>
      <c r="AY20" s="1445"/>
      <c r="AZ20" s="1445"/>
      <c r="BA20" s="500"/>
    </row>
    <row r="21" spans="1:53" ht="22.5" customHeight="1">
      <c r="A21" s="1451" t="s">
        <v>593</v>
      </c>
      <c r="B21" s="1452"/>
      <c r="C21" s="1472" t="s">
        <v>592</v>
      </c>
      <c r="D21" s="1473"/>
      <c r="E21" s="1473"/>
      <c r="F21" s="1473"/>
      <c r="G21" s="1473"/>
      <c r="H21" s="1473"/>
      <c r="I21" s="1473"/>
      <c r="J21" s="1473"/>
      <c r="K21" s="1474"/>
      <c r="L21" s="56"/>
      <c r="M21" s="296"/>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509"/>
      <c r="AM21" s="1509"/>
      <c r="AN21" s="1509"/>
      <c r="AO21" s="1509"/>
      <c r="AP21" s="1509"/>
      <c r="AQ21" s="1509"/>
      <c r="AR21" s="1510"/>
      <c r="AS21" s="1505"/>
      <c r="AT21" s="1506"/>
      <c r="AU21" s="1506"/>
      <c r="AV21" s="1507"/>
      <c r="AW21" s="1445"/>
      <c r="AX21" s="1445"/>
      <c r="AY21" s="1445"/>
      <c r="AZ21" s="1445"/>
      <c r="BA21" s="500"/>
    </row>
    <row r="22" spans="1:53" ht="17.25" customHeight="1">
      <c r="A22" s="1451" t="s">
        <v>591</v>
      </c>
      <c r="B22" s="1452"/>
      <c r="C22" s="1534" t="s">
        <v>838</v>
      </c>
      <c r="D22" s="1534"/>
      <c r="E22" s="1534"/>
      <c r="F22" s="1534"/>
      <c r="G22" s="1534"/>
      <c r="H22" s="1534"/>
      <c r="I22" s="1534"/>
      <c r="J22" s="1534"/>
      <c r="K22" s="1534"/>
      <c r="L22" s="295"/>
      <c r="M22" s="294"/>
      <c r="N22" s="1509" t="s">
        <v>634</v>
      </c>
      <c r="O22" s="1509"/>
      <c r="P22" s="1509"/>
      <c r="Q22" s="1509"/>
      <c r="R22" s="1509"/>
      <c r="S22" s="1509"/>
      <c r="T22" s="1509"/>
      <c r="U22" s="1509"/>
      <c r="V22" s="1509"/>
      <c r="W22" s="1509"/>
      <c r="X22" s="1509"/>
      <c r="Y22" s="1509"/>
      <c r="Z22" s="1509"/>
      <c r="AA22" s="1509"/>
      <c r="AB22" s="1509"/>
      <c r="AC22" s="1509"/>
      <c r="AD22" s="1509"/>
      <c r="AE22" s="1509"/>
      <c r="AF22" s="1509"/>
      <c r="AG22" s="1509"/>
      <c r="AH22" s="1509"/>
      <c r="AI22" s="1509"/>
      <c r="AJ22" s="1509"/>
      <c r="AK22" s="1509"/>
      <c r="AL22" s="1509"/>
      <c r="AM22" s="1509"/>
      <c r="AN22" s="1509"/>
      <c r="AO22" s="1509"/>
      <c r="AP22" s="1509"/>
      <c r="AQ22" s="1509"/>
      <c r="AR22" s="1510"/>
      <c r="AS22" s="1505" t="s">
        <v>959</v>
      </c>
      <c r="AT22" s="1506"/>
      <c r="AU22" s="1506"/>
      <c r="AV22" s="1507"/>
      <c r="AW22" s="1445"/>
      <c r="AX22" s="1445"/>
      <c r="AY22" s="1445"/>
      <c r="AZ22" s="1445"/>
      <c r="BA22" s="500"/>
    </row>
    <row r="23" spans="1:53" ht="17.25" customHeight="1">
      <c r="A23" s="324"/>
      <c r="B23" s="325"/>
      <c r="C23" s="1534"/>
      <c r="D23" s="1534"/>
      <c r="E23" s="1534"/>
      <c r="F23" s="1534"/>
      <c r="G23" s="1534"/>
      <c r="H23" s="1534"/>
      <c r="I23" s="1534"/>
      <c r="J23" s="1534"/>
      <c r="K23" s="1534"/>
      <c r="L23" s="295"/>
      <c r="M23" s="331"/>
      <c r="N23" s="1481" t="s">
        <v>588</v>
      </c>
      <c r="O23" s="1481"/>
      <c r="P23" s="1481"/>
      <c r="Q23" s="1481"/>
      <c r="R23" s="1481"/>
      <c r="S23" s="1482"/>
      <c r="T23" s="1478" t="s">
        <v>610</v>
      </c>
      <c r="U23" s="1479"/>
      <c r="V23" s="1479"/>
      <c r="W23" s="1479"/>
      <c r="X23" s="1479"/>
      <c r="Y23" s="1479"/>
      <c r="Z23" s="1479"/>
      <c r="AA23" s="1479"/>
      <c r="AB23" s="1479"/>
      <c r="AC23" s="1479"/>
      <c r="AD23" s="1479"/>
      <c r="AE23" s="1479"/>
      <c r="AF23" s="1479"/>
      <c r="AG23" s="1479"/>
      <c r="AH23" s="1479"/>
      <c r="AI23" s="1479"/>
      <c r="AJ23" s="1479"/>
      <c r="AK23" s="1479"/>
      <c r="AL23" s="1479"/>
      <c r="AM23" s="1479"/>
      <c r="AN23" s="1479"/>
      <c r="AO23" s="1479"/>
      <c r="AP23" s="1479"/>
      <c r="AQ23" s="1479"/>
      <c r="AR23" s="1480"/>
      <c r="AS23" s="1523" t="s">
        <v>587</v>
      </c>
      <c r="AT23" s="1524"/>
      <c r="AU23" s="1524"/>
      <c r="AV23" s="1525"/>
      <c r="AW23" s="1445"/>
      <c r="AX23" s="1445"/>
      <c r="AY23" s="1445"/>
      <c r="AZ23" s="1445"/>
      <c r="BA23" s="500"/>
    </row>
    <row r="24" spans="1:53" ht="17.25" customHeight="1">
      <c r="A24" s="324"/>
      <c r="B24" s="325"/>
      <c r="C24" s="1534"/>
      <c r="D24" s="1534"/>
      <c r="E24" s="1534"/>
      <c r="F24" s="1534"/>
      <c r="G24" s="1534"/>
      <c r="H24" s="1534"/>
      <c r="I24" s="1534"/>
      <c r="J24" s="1534"/>
      <c r="K24" s="1534"/>
      <c r="L24" s="295"/>
      <c r="M24" s="330"/>
      <c r="N24" s="1483"/>
      <c r="O24" s="1483"/>
      <c r="P24" s="1483"/>
      <c r="Q24" s="1483"/>
      <c r="R24" s="1483"/>
      <c r="S24" s="1484"/>
      <c r="T24" s="1529" t="s">
        <v>762</v>
      </c>
      <c r="U24" s="1530"/>
      <c r="V24" s="1530"/>
      <c r="W24" s="1530"/>
      <c r="X24" s="1530"/>
      <c r="Y24" s="1530"/>
      <c r="Z24" s="1530"/>
      <c r="AA24" s="1530"/>
      <c r="AB24" s="1530"/>
      <c r="AC24" s="1530"/>
      <c r="AD24" s="1530"/>
      <c r="AE24" s="1530"/>
      <c r="AF24" s="1530"/>
      <c r="AG24" s="1530"/>
      <c r="AH24" s="1530"/>
      <c r="AI24" s="1530"/>
      <c r="AJ24" s="1530"/>
      <c r="AK24" s="1530"/>
      <c r="AL24" s="1530"/>
      <c r="AM24" s="1530"/>
      <c r="AN24" s="1530"/>
      <c r="AO24" s="1530"/>
      <c r="AP24" s="1530"/>
      <c r="AQ24" s="1530"/>
      <c r="AR24" s="1531"/>
      <c r="AS24" s="1526"/>
      <c r="AT24" s="1527"/>
      <c r="AU24" s="1527"/>
      <c r="AV24" s="1528"/>
      <c r="AW24" s="1445"/>
      <c r="AX24" s="1445"/>
      <c r="AY24" s="1445"/>
      <c r="AZ24" s="1445"/>
      <c r="BA24" s="500"/>
    </row>
    <row r="25" spans="1:53" ht="30" customHeight="1">
      <c r="A25" s="288"/>
      <c r="B25" s="287"/>
      <c r="C25" s="1535"/>
      <c r="D25" s="1535"/>
      <c r="E25" s="1535"/>
      <c r="F25" s="1535"/>
      <c r="G25" s="1535"/>
      <c r="H25" s="1535"/>
      <c r="I25" s="1535"/>
      <c r="J25" s="1535"/>
      <c r="K25" s="1535"/>
      <c r="L25" s="289"/>
      <c r="M25" s="302"/>
      <c r="N25" s="1511" t="s">
        <v>590</v>
      </c>
      <c r="O25" s="1511"/>
      <c r="P25" s="1511"/>
      <c r="Q25" s="1511"/>
      <c r="R25" s="1511"/>
      <c r="S25" s="1511"/>
      <c r="T25" s="1511"/>
      <c r="U25" s="1511"/>
      <c r="V25" s="1511"/>
      <c r="W25" s="1511"/>
      <c r="X25" s="1511"/>
      <c r="Y25" s="1511"/>
      <c r="Z25" s="1511"/>
      <c r="AA25" s="1511"/>
      <c r="AB25" s="1511"/>
      <c r="AC25" s="1511"/>
      <c r="AD25" s="1511"/>
      <c r="AE25" s="1511"/>
      <c r="AF25" s="1511"/>
      <c r="AG25" s="1511"/>
      <c r="AH25" s="1511"/>
      <c r="AI25" s="1511"/>
      <c r="AJ25" s="1511"/>
      <c r="AK25" s="1511"/>
      <c r="AL25" s="1511"/>
      <c r="AM25" s="1511"/>
      <c r="AN25" s="1511"/>
      <c r="AO25" s="1511"/>
      <c r="AP25" s="1511"/>
      <c r="AQ25" s="1511"/>
      <c r="AR25" s="1512"/>
      <c r="AS25" s="1463" t="s">
        <v>576</v>
      </c>
      <c r="AT25" s="1464"/>
      <c r="AU25" s="1464"/>
      <c r="AV25" s="1465"/>
      <c r="AW25" s="1445"/>
      <c r="AX25" s="1445"/>
      <c r="AY25" s="1445"/>
      <c r="AZ25" s="1445"/>
      <c r="BA25" s="500"/>
    </row>
    <row r="26" spans="1:53" ht="15.75" customHeight="1">
      <c r="A26" s="1460"/>
      <c r="B26" s="1461"/>
      <c r="C26" s="1453" t="s">
        <v>589</v>
      </c>
      <c r="D26" s="1453"/>
      <c r="E26" s="1453"/>
      <c r="F26" s="1453"/>
      <c r="G26" s="1453"/>
      <c r="H26" s="1453"/>
      <c r="I26" s="1454"/>
      <c r="J26" s="1454"/>
      <c r="K26" s="1454"/>
      <c r="L26" s="286"/>
      <c r="M26" s="285"/>
      <c r="N26" s="1495" t="s">
        <v>960</v>
      </c>
      <c r="O26" s="1495"/>
      <c r="P26" s="1495"/>
      <c r="Q26" s="1495"/>
      <c r="R26" s="1495"/>
      <c r="S26" s="1495"/>
      <c r="T26" s="1495"/>
      <c r="U26" s="1495"/>
      <c r="V26" s="1495"/>
      <c r="W26" s="1495"/>
      <c r="X26" s="1495"/>
      <c r="Y26" s="1495"/>
      <c r="Z26" s="1495"/>
      <c r="AA26" s="1495"/>
      <c r="AB26" s="1495"/>
      <c r="AC26" s="1495"/>
      <c r="AD26" s="1495"/>
      <c r="AE26" s="1495"/>
      <c r="AF26" s="1495"/>
      <c r="AG26" s="1495"/>
      <c r="AH26" s="1495"/>
      <c r="AI26" s="1495"/>
      <c r="AJ26" s="1495"/>
      <c r="AK26" s="1495"/>
      <c r="AL26" s="1495"/>
      <c r="AM26" s="1495"/>
      <c r="AN26" s="1495"/>
      <c r="AO26" s="1495"/>
      <c r="AP26" s="1495"/>
      <c r="AQ26" s="1495"/>
      <c r="AR26" s="1496"/>
      <c r="AS26" s="1520" t="s">
        <v>957</v>
      </c>
      <c r="AT26" s="1521"/>
      <c r="AU26" s="1521"/>
      <c r="AV26" s="1522"/>
      <c r="AW26" s="1445" t="s">
        <v>575</v>
      </c>
      <c r="AX26" s="1445"/>
      <c r="AY26" s="1445"/>
      <c r="AZ26" s="1445"/>
      <c r="BA26" s="500"/>
    </row>
    <row r="27" spans="1:53" ht="18" customHeight="1">
      <c r="A27" s="1449"/>
      <c r="B27" s="1497"/>
      <c r="C27" s="1498"/>
      <c r="D27" s="1498"/>
      <c r="E27" s="1498"/>
      <c r="F27" s="1498"/>
      <c r="G27" s="1498"/>
      <c r="H27" s="1498"/>
      <c r="I27" s="1498"/>
      <c r="J27" s="1498"/>
      <c r="K27" s="1498"/>
      <c r="L27" s="293"/>
      <c r="M27" s="331"/>
      <c r="N27" s="1481" t="s">
        <v>588</v>
      </c>
      <c r="O27" s="1481"/>
      <c r="P27" s="1481"/>
      <c r="Q27" s="1481"/>
      <c r="R27" s="1481"/>
      <c r="S27" s="1482"/>
      <c r="T27" s="1478" t="s">
        <v>610</v>
      </c>
      <c r="U27" s="1479"/>
      <c r="V27" s="1479"/>
      <c r="W27" s="1479"/>
      <c r="X27" s="1479"/>
      <c r="Y27" s="1479"/>
      <c r="Z27" s="1479"/>
      <c r="AA27" s="1479"/>
      <c r="AB27" s="1479"/>
      <c r="AC27" s="1479"/>
      <c r="AD27" s="1479"/>
      <c r="AE27" s="1479"/>
      <c r="AF27" s="1479"/>
      <c r="AG27" s="1479"/>
      <c r="AH27" s="1479"/>
      <c r="AI27" s="1479"/>
      <c r="AJ27" s="1479"/>
      <c r="AK27" s="1479"/>
      <c r="AL27" s="1479"/>
      <c r="AM27" s="1479"/>
      <c r="AN27" s="1479"/>
      <c r="AO27" s="1479"/>
      <c r="AP27" s="1479"/>
      <c r="AQ27" s="1479"/>
      <c r="AR27" s="1480"/>
      <c r="AS27" s="1505" t="s">
        <v>587</v>
      </c>
      <c r="AT27" s="1506"/>
      <c r="AU27" s="1506"/>
      <c r="AV27" s="1507"/>
      <c r="AW27" s="1445"/>
      <c r="AX27" s="1445"/>
      <c r="AY27" s="1445"/>
      <c r="AZ27" s="1445"/>
      <c r="BA27" s="500"/>
    </row>
    <row r="28" spans="1:53" ht="18" customHeight="1">
      <c r="A28" s="1463"/>
      <c r="B28" s="1464"/>
      <c r="C28" s="1499"/>
      <c r="D28" s="1499"/>
      <c r="E28" s="1499"/>
      <c r="F28" s="1499"/>
      <c r="G28" s="1499"/>
      <c r="H28" s="1499"/>
      <c r="I28" s="1499"/>
      <c r="J28" s="1499"/>
      <c r="K28" s="1499"/>
      <c r="L28" s="290"/>
      <c r="M28" s="330"/>
      <c r="N28" s="1483"/>
      <c r="O28" s="1483"/>
      <c r="P28" s="1483"/>
      <c r="Q28" s="1483"/>
      <c r="R28" s="1483"/>
      <c r="S28" s="1484"/>
      <c r="T28" s="1492" t="s">
        <v>762</v>
      </c>
      <c r="U28" s="1493"/>
      <c r="V28" s="1493"/>
      <c r="W28" s="1493"/>
      <c r="X28" s="1493"/>
      <c r="Y28" s="1493"/>
      <c r="Z28" s="1493"/>
      <c r="AA28" s="1493"/>
      <c r="AB28" s="1493"/>
      <c r="AC28" s="1493"/>
      <c r="AD28" s="1493"/>
      <c r="AE28" s="1493"/>
      <c r="AF28" s="1493"/>
      <c r="AG28" s="1493"/>
      <c r="AH28" s="1493"/>
      <c r="AI28" s="1493"/>
      <c r="AJ28" s="1493"/>
      <c r="AK28" s="1493"/>
      <c r="AL28" s="1493"/>
      <c r="AM28" s="1493"/>
      <c r="AN28" s="1493"/>
      <c r="AO28" s="1493"/>
      <c r="AP28" s="1493"/>
      <c r="AQ28" s="1493"/>
      <c r="AR28" s="1494"/>
      <c r="AS28" s="1449" t="s">
        <v>587</v>
      </c>
      <c r="AT28" s="1497"/>
      <c r="AU28" s="1497"/>
      <c r="AV28" s="1508"/>
      <c r="AW28" s="1445"/>
      <c r="AX28" s="1445"/>
      <c r="AY28" s="1445"/>
      <c r="AZ28" s="1445"/>
      <c r="BA28" s="500"/>
    </row>
    <row r="29" spans="1:53" ht="19.5" customHeight="1">
      <c r="A29" s="1460"/>
      <c r="B29" s="1461"/>
      <c r="C29" s="1453" t="s">
        <v>586</v>
      </c>
      <c r="D29" s="1453"/>
      <c r="E29" s="1453"/>
      <c r="F29" s="1453"/>
      <c r="G29" s="1453"/>
      <c r="H29" s="1453"/>
      <c r="I29" s="1454"/>
      <c r="J29" s="1454"/>
      <c r="K29" s="1454"/>
      <c r="L29" s="286"/>
      <c r="M29" s="285"/>
      <c r="N29" s="1501" t="s">
        <v>585</v>
      </c>
      <c r="O29" s="1476"/>
      <c r="P29" s="1476"/>
      <c r="Q29" s="1476"/>
      <c r="R29" s="1476"/>
      <c r="S29" s="1476"/>
      <c r="T29" s="1476"/>
      <c r="U29" s="1476"/>
      <c r="V29" s="1476"/>
      <c r="W29" s="1476"/>
      <c r="X29" s="1476"/>
      <c r="Y29" s="1476"/>
      <c r="Z29" s="1476"/>
      <c r="AA29" s="1476"/>
      <c r="AB29" s="1476"/>
      <c r="AC29" s="1476"/>
      <c r="AD29" s="1476"/>
      <c r="AE29" s="1476"/>
      <c r="AF29" s="1476"/>
      <c r="AG29" s="1476"/>
      <c r="AH29" s="1476"/>
      <c r="AI29" s="1476"/>
      <c r="AJ29" s="1476"/>
      <c r="AK29" s="1476"/>
      <c r="AL29" s="1476"/>
      <c r="AM29" s="1476"/>
      <c r="AN29" s="1476"/>
      <c r="AO29" s="1476"/>
      <c r="AP29" s="1476"/>
      <c r="AQ29" s="1476"/>
      <c r="AR29" s="1476"/>
      <c r="AS29" s="1446" t="s">
        <v>576</v>
      </c>
      <c r="AT29" s="1447"/>
      <c r="AU29" s="1447"/>
      <c r="AV29" s="1448"/>
      <c r="AW29" s="1445" t="s">
        <v>575</v>
      </c>
      <c r="AX29" s="1445"/>
      <c r="AY29" s="1445"/>
      <c r="AZ29" s="1445"/>
      <c r="BA29" s="500"/>
    </row>
    <row r="30" spans="1:53" ht="19.5" customHeight="1">
      <c r="A30" s="1460"/>
      <c r="B30" s="1461"/>
      <c r="C30" s="1453" t="s">
        <v>584</v>
      </c>
      <c r="D30" s="1453"/>
      <c r="E30" s="1453"/>
      <c r="F30" s="1453"/>
      <c r="G30" s="1453"/>
      <c r="H30" s="1453"/>
      <c r="I30" s="1454"/>
      <c r="J30" s="1454"/>
      <c r="K30" s="1454"/>
      <c r="L30" s="286"/>
      <c r="M30" s="285"/>
      <c r="N30" s="1475" t="s">
        <v>583</v>
      </c>
      <c r="O30" s="1476"/>
      <c r="P30" s="1476"/>
      <c r="Q30" s="1476"/>
      <c r="R30" s="1476"/>
      <c r="S30" s="1476"/>
      <c r="T30" s="1476"/>
      <c r="U30" s="1476"/>
      <c r="V30" s="1476"/>
      <c r="W30" s="1476"/>
      <c r="X30" s="1476"/>
      <c r="Y30" s="1476"/>
      <c r="Z30" s="1476"/>
      <c r="AA30" s="1476"/>
      <c r="AB30" s="1476"/>
      <c r="AC30" s="1476"/>
      <c r="AD30" s="1476"/>
      <c r="AE30" s="1476"/>
      <c r="AF30" s="1476"/>
      <c r="AG30" s="1476"/>
      <c r="AH30" s="1476"/>
      <c r="AI30" s="1476"/>
      <c r="AJ30" s="1476"/>
      <c r="AK30" s="1476"/>
      <c r="AL30" s="1476"/>
      <c r="AM30" s="1476"/>
      <c r="AN30" s="1476"/>
      <c r="AO30" s="1476"/>
      <c r="AP30" s="1476"/>
      <c r="AQ30" s="1476"/>
      <c r="AR30" s="1476"/>
      <c r="AS30" s="1446" t="s">
        <v>576</v>
      </c>
      <c r="AT30" s="1447"/>
      <c r="AU30" s="1447"/>
      <c r="AV30" s="1448"/>
      <c r="AW30" s="1445" t="s">
        <v>575</v>
      </c>
      <c r="AX30" s="1445"/>
      <c r="AY30" s="1445"/>
      <c r="AZ30" s="1445"/>
      <c r="BA30" s="500"/>
    </row>
    <row r="31" spans="1:53" ht="31.5" customHeight="1">
      <c r="A31" s="1460"/>
      <c r="B31" s="1461"/>
      <c r="C31" s="1453" t="s">
        <v>33</v>
      </c>
      <c r="D31" s="1453"/>
      <c r="E31" s="1453"/>
      <c r="F31" s="1453"/>
      <c r="G31" s="1453"/>
      <c r="H31" s="1453"/>
      <c r="I31" s="1454"/>
      <c r="J31" s="1454"/>
      <c r="K31" s="1454"/>
      <c r="L31" s="286"/>
      <c r="M31" s="285"/>
      <c r="N31" s="1487" t="s">
        <v>943</v>
      </c>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55"/>
      <c r="AT31" s="1456"/>
      <c r="AU31" s="1456"/>
      <c r="AV31" s="1457"/>
      <c r="AW31" s="1445" t="s">
        <v>575</v>
      </c>
      <c r="AX31" s="1445"/>
      <c r="AY31" s="1445"/>
      <c r="AZ31" s="1445"/>
      <c r="BA31" s="500"/>
    </row>
    <row r="32" spans="1:53" ht="31.5" customHeight="1">
      <c r="A32" s="1460"/>
      <c r="B32" s="1461"/>
      <c r="C32" s="1453" t="s">
        <v>581</v>
      </c>
      <c r="D32" s="1453"/>
      <c r="E32" s="1453"/>
      <c r="F32" s="1453"/>
      <c r="G32" s="1453"/>
      <c r="H32" s="1453"/>
      <c r="I32" s="1454"/>
      <c r="J32" s="1454"/>
      <c r="K32" s="1454"/>
      <c r="L32" s="286"/>
      <c r="M32" s="285"/>
      <c r="N32" s="1487" t="s">
        <v>942</v>
      </c>
      <c r="O32" s="1488"/>
      <c r="P32" s="1488"/>
      <c r="Q32" s="1488"/>
      <c r="R32" s="1488"/>
      <c r="S32" s="1488"/>
      <c r="T32" s="1488"/>
      <c r="U32" s="1488"/>
      <c r="V32" s="1488"/>
      <c r="W32" s="1488"/>
      <c r="X32" s="1488"/>
      <c r="Y32" s="1488"/>
      <c r="Z32" s="1488"/>
      <c r="AA32" s="1488"/>
      <c r="AB32" s="1488"/>
      <c r="AC32" s="1488"/>
      <c r="AD32" s="1488"/>
      <c r="AE32" s="1488"/>
      <c r="AF32" s="1488"/>
      <c r="AG32" s="1488"/>
      <c r="AH32" s="1488"/>
      <c r="AI32" s="1488"/>
      <c r="AJ32" s="1488"/>
      <c r="AK32" s="1488"/>
      <c r="AL32" s="1488"/>
      <c r="AM32" s="1488"/>
      <c r="AN32" s="1488"/>
      <c r="AO32" s="1488"/>
      <c r="AP32" s="1488"/>
      <c r="AQ32" s="1488"/>
      <c r="AR32" s="1488"/>
      <c r="AS32" s="1455"/>
      <c r="AT32" s="1456"/>
      <c r="AU32" s="1456"/>
      <c r="AV32" s="1457"/>
      <c r="AW32" s="1445" t="s">
        <v>575</v>
      </c>
      <c r="AX32" s="1445"/>
      <c r="AY32" s="1445"/>
      <c r="AZ32" s="1445"/>
      <c r="BA32" s="500"/>
    </row>
    <row r="33" spans="1:53" ht="31.5" customHeight="1">
      <c r="A33" s="1460"/>
      <c r="B33" s="1461"/>
      <c r="C33" s="1453" t="s">
        <v>579</v>
      </c>
      <c r="D33" s="1453"/>
      <c r="E33" s="1453"/>
      <c r="F33" s="1453"/>
      <c r="G33" s="1453"/>
      <c r="H33" s="1453"/>
      <c r="I33" s="1454"/>
      <c r="J33" s="1454"/>
      <c r="K33" s="1454"/>
      <c r="L33" s="286"/>
      <c r="M33" s="285"/>
      <c r="N33" s="1487" t="s">
        <v>944</v>
      </c>
      <c r="O33" s="1488"/>
      <c r="P33" s="1488"/>
      <c r="Q33" s="1488"/>
      <c r="R33" s="1488"/>
      <c r="S33" s="1488"/>
      <c r="T33" s="1488"/>
      <c r="U33" s="1488"/>
      <c r="V33" s="1488"/>
      <c r="W33" s="1488"/>
      <c r="X33" s="1488"/>
      <c r="Y33" s="1488"/>
      <c r="Z33" s="1488"/>
      <c r="AA33" s="1488"/>
      <c r="AB33" s="1488"/>
      <c r="AC33" s="1488"/>
      <c r="AD33" s="1488"/>
      <c r="AE33" s="1488"/>
      <c r="AF33" s="1488"/>
      <c r="AG33" s="1488"/>
      <c r="AH33" s="1488"/>
      <c r="AI33" s="1488"/>
      <c r="AJ33" s="1488"/>
      <c r="AK33" s="1488"/>
      <c r="AL33" s="1488"/>
      <c r="AM33" s="1488"/>
      <c r="AN33" s="1488"/>
      <c r="AO33" s="1488"/>
      <c r="AP33" s="1488"/>
      <c r="AQ33" s="1488"/>
      <c r="AR33" s="1488"/>
      <c r="AS33" s="1455"/>
      <c r="AT33" s="1456"/>
      <c r="AU33" s="1456"/>
      <c r="AV33" s="1457"/>
      <c r="AW33" s="1445" t="s">
        <v>575</v>
      </c>
      <c r="AX33" s="1445"/>
      <c r="AY33" s="1445"/>
      <c r="AZ33" s="1445"/>
      <c r="BA33" s="500"/>
    </row>
    <row r="34" spans="1:53" ht="21" customHeight="1">
      <c r="A34" s="1460"/>
      <c r="B34" s="1461"/>
      <c r="C34" s="1453" t="s">
        <v>582</v>
      </c>
      <c r="D34" s="1453"/>
      <c r="E34" s="1453"/>
      <c r="F34" s="1453"/>
      <c r="G34" s="1453"/>
      <c r="H34" s="1453"/>
      <c r="I34" s="1454"/>
      <c r="J34" s="1454"/>
      <c r="K34" s="1454"/>
      <c r="L34" s="286"/>
      <c r="M34" s="285"/>
      <c r="N34" s="1477" t="s">
        <v>961</v>
      </c>
      <c r="O34" s="1476"/>
      <c r="P34" s="1476"/>
      <c r="Q34" s="1476"/>
      <c r="R34" s="1476"/>
      <c r="S34" s="1476"/>
      <c r="T34" s="1476"/>
      <c r="U34" s="1476"/>
      <c r="V34" s="1476"/>
      <c r="W34" s="1476"/>
      <c r="X34" s="1476"/>
      <c r="Y34" s="1476"/>
      <c r="Z34" s="1476"/>
      <c r="AA34" s="1476"/>
      <c r="AB34" s="1476"/>
      <c r="AC34" s="1476"/>
      <c r="AD34" s="1476"/>
      <c r="AE34" s="1476"/>
      <c r="AF34" s="1476"/>
      <c r="AG34" s="1476"/>
      <c r="AH34" s="1476"/>
      <c r="AI34" s="1476"/>
      <c r="AJ34" s="1476"/>
      <c r="AK34" s="1476"/>
      <c r="AL34" s="1476"/>
      <c r="AM34" s="1476"/>
      <c r="AN34" s="1476"/>
      <c r="AO34" s="1476"/>
      <c r="AP34" s="1476"/>
      <c r="AQ34" s="1476"/>
      <c r="AR34" s="1476"/>
      <c r="AS34" s="1446" t="s">
        <v>576</v>
      </c>
      <c r="AT34" s="1447"/>
      <c r="AU34" s="1447"/>
      <c r="AV34" s="1448"/>
      <c r="AW34" s="1500" t="s">
        <v>580</v>
      </c>
      <c r="AX34" s="1500"/>
      <c r="AY34" s="1500"/>
      <c r="AZ34" s="1500"/>
      <c r="BA34" s="500"/>
    </row>
    <row r="35" spans="1:53" ht="32.25" customHeight="1">
      <c r="A35" s="1460"/>
      <c r="B35" s="1461"/>
      <c r="C35" s="1453" t="s">
        <v>578</v>
      </c>
      <c r="D35" s="1453"/>
      <c r="E35" s="1453"/>
      <c r="F35" s="1453"/>
      <c r="G35" s="1453"/>
      <c r="H35" s="1453"/>
      <c r="I35" s="1453"/>
      <c r="J35" s="1453"/>
      <c r="K35" s="1453"/>
      <c r="L35" s="286"/>
      <c r="M35" s="285"/>
      <c r="N35" s="414" t="s">
        <v>577</v>
      </c>
      <c r="O35" s="406"/>
      <c r="P35" s="406"/>
      <c r="Q35" s="406"/>
      <c r="R35" s="406"/>
      <c r="S35" s="1489" t="s">
        <v>962</v>
      </c>
      <c r="T35" s="1490"/>
      <c r="U35" s="1490"/>
      <c r="V35" s="1490"/>
      <c r="W35" s="1490"/>
      <c r="X35" s="1490"/>
      <c r="Y35" s="1490"/>
      <c r="Z35" s="1490"/>
      <c r="AA35" s="1490"/>
      <c r="AB35" s="1490"/>
      <c r="AC35" s="1490"/>
      <c r="AD35" s="1490"/>
      <c r="AE35" s="1490"/>
      <c r="AF35" s="1490"/>
      <c r="AG35" s="1490"/>
      <c r="AH35" s="1490"/>
      <c r="AI35" s="1490"/>
      <c r="AJ35" s="1490"/>
      <c r="AK35" s="1490"/>
      <c r="AL35" s="1490"/>
      <c r="AM35" s="1490"/>
      <c r="AN35" s="1490"/>
      <c r="AO35" s="1490"/>
      <c r="AP35" s="1490"/>
      <c r="AQ35" s="1490"/>
      <c r="AR35" s="1491"/>
      <c r="AS35" s="1460" t="s">
        <v>576</v>
      </c>
      <c r="AT35" s="1461"/>
      <c r="AU35" s="1461"/>
      <c r="AV35" s="1462"/>
      <c r="AW35" s="1466" t="s">
        <v>580</v>
      </c>
      <c r="AX35" s="1467"/>
      <c r="AY35" s="1467"/>
      <c r="AZ35" s="1468"/>
      <c r="BA35" s="500"/>
    </row>
    <row r="36" spans="1:53" ht="14.25" customHeight="1">
      <c r="A36" s="292"/>
      <c r="B36" s="291"/>
      <c r="C36" s="1459"/>
      <c r="D36" s="1459"/>
      <c r="E36" s="1459"/>
      <c r="F36" s="1459"/>
      <c r="G36" s="1459"/>
      <c r="H36" s="1459"/>
      <c r="I36" s="1459"/>
      <c r="J36" s="1459"/>
      <c r="K36" s="1459"/>
      <c r="L36" s="290"/>
      <c r="M36" s="415"/>
      <c r="N36" s="416" t="s">
        <v>853</v>
      </c>
      <c r="O36" s="289"/>
      <c r="P36" s="289"/>
      <c r="Q36" s="289"/>
      <c r="R36" s="289"/>
      <c r="S36" s="417"/>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405"/>
      <c r="AS36" s="1463"/>
      <c r="AT36" s="1464"/>
      <c r="AU36" s="1464"/>
      <c r="AV36" s="1465"/>
      <c r="AW36" s="1469"/>
      <c r="AX36" s="1470"/>
      <c r="AY36" s="1470"/>
      <c r="AZ36" s="1471"/>
      <c r="BA36" s="500"/>
    </row>
    <row r="37" spans="1:53" ht="51" customHeight="1">
      <c r="A37" s="1446"/>
      <c r="B37" s="1447"/>
      <c r="C37" s="1485" t="s">
        <v>606</v>
      </c>
      <c r="D37" s="1485"/>
      <c r="E37" s="1485"/>
      <c r="F37" s="1485"/>
      <c r="G37" s="1485"/>
      <c r="H37" s="1485"/>
      <c r="I37" s="1486"/>
      <c r="J37" s="1486"/>
      <c r="K37" s="1486"/>
      <c r="L37" s="284"/>
      <c r="M37" s="283"/>
      <c r="N37" s="1487" t="s">
        <v>963</v>
      </c>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46" t="s">
        <v>576</v>
      </c>
      <c r="AT37" s="1447"/>
      <c r="AU37" s="1447"/>
      <c r="AV37" s="1448"/>
      <c r="AW37" s="1445" t="s">
        <v>575</v>
      </c>
      <c r="AX37" s="1445"/>
      <c r="AY37" s="1445"/>
      <c r="AZ37" s="1445"/>
      <c r="BA37" s="500"/>
    </row>
    <row r="38" spans="1:53" ht="9.75" customHeight="1"/>
    <row r="39" spans="1:53" ht="17.25">
      <c r="B39" s="408" t="s">
        <v>843</v>
      </c>
    </row>
    <row r="40" spans="1:53" ht="10.5" customHeight="1">
      <c r="B40" s="407"/>
    </row>
    <row r="41" spans="1:53" ht="18" customHeight="1">
      <c r="A41" s="407" t="s">
        <v>836</v>
      </c>
    </row>
    <row r="42" spans="1:53" ht="42" customHeight="1">
      <c r="A42" s="281"/>
      <c r="C42" s="1458" t="s">
        <v>976</v>
      </c>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8"/>
      <c r="AA42" s="1458"/>
      <c r="AB42" s="1458"/>
      <c r="AC42" s="1458"/>
      <c r="AD42" s="1458"/>
      <c r="AE42" s="1458"/>
      <c r="AF42" s="1458"/>
      <c r="AG42" s="1458"/>
      <c r="AH42" s="1458"/>
      <c r="AI42" s="1458"/>
      <c r="AJ42" s="1458"/>
      <c r="AK42" s="1458"/>
      <c r="AL42" s="1458"/>
      <c r="AM42" s="1458"/>
      <c r="AN42" s="1458"/>
      <c r="AO42" s="1458"/>
      <c r="AP42" s="1458"/>
      <c r="AQ42" s="1458"/>
      <c r="AR42" s="1458"/>
      <c r="AS42" s="1458"/>
      <c r="AT42" s="1458"/>
      <c r="AU42" s="1458"/>
      <c r="AV42" s="1458"/>
      <c r="AW42" s="1458"/>
      <c r="AX42" s="1458"/>
      <c r="AY42" s="1458"/>
    </row>
    <row r="43" spans="1:53" ht="18" customHeight="1">
      <c r="A43" s="407" t="s">
        <v>839</v>
      </c>
    </row>
    <row r="44" spans="1:53" ht="18" customHeight="1">
      <c r="A44" s="407" t="s">
        <v>840</v>
      </c>
    </row>
    <row r="45" spans="1:53" ht="18" customHeight="1">
      <c r="A45" s="407" t="s">
        <v>841</v>
      </c>
    </row>
    <row r="46" spans="1:53" ht="18" customHeight="1">
      <c r="A46" s="407" t="s">
        <v>849</v>
      </c>
    </row>
    <row r="47" spans="1:53" ht="18" customHeight="1">
      <c r="A47" s="407" t="s">
        <v>850</v>
      </c>
    </row>
    <row r="48" spans="1:53" ht="18" customHeight="1">
      <c r="A48" s="407" t="s">
        <v>873</v>
      </c>
    </row>
    <row r="49" spans="1:51" ht="16.5" customHeight="1">
      <c r="A49" s="281"/>
      <c r="B49" s="1443" t="s">
        <v>977</v>
      </c>
      <c r="C49" s="1444"/>
      <c r="D49" s="1444"/>
      <c r="E49" s="1444"/>
      <c r="F49" s="1444"/>
      <c r="G49" s="1444"/>
      <c r="H49" s="1444"/>
      <c r="I49" s="1444"/>
      <c r="J49" s="1444"/>
      <c r="K49" s="1444"/>
      <c r="L49" s="1444"/>
      <c r="M49" s="1444"/>
      <c r="N49" s="1444"/>
      <c r="O49" s="1444"/>
      <c r="P49" s="1444"/>
      <c r="Q49" s="1444"/>
      <c r="R49" s="1444"/>
      <c r="S49" s="1444"/>
      <c r="T49" s="1444"/>
      <c r="U49" s="1444"/>
      <c r="V49" s="1444"/>
      <c r="W49" s="1444"/>
      <c r="X49" s="1444"/>
      <c r="Y49" s="1444"/>
      <c r="Z49" s="1444"/>
      <c r="AA49" s="1444"/>
      <c r="AB49" s="1444"/>
      <c r="AC49" s="1444"/>
      <c r="AD49" s="1444"/>
      <c r="AE49" s="1444"/>
      <c r="AF49" s="1444"/>
      <c r="AG49" s="1444"/>
      <c r="AH49" s="1444"/>
      <c r="AI49" s="1444"/>
      <c r="AJ49" s="1444"/>
      <c r="AK49" s="1444"/>
      <c r="AL49" s="1444"/>
      <c r="AM49" s="1444"/>
      <c r="AN49" s="1444"/>
      <c r="AO49" s="1444"/>
      <c r="AP49" s="1444"/>
      <c r="AQ49" s="1444"/>
      <c r="AR49" s="1444"/>
      <c r="AS49" s="1444"/>
      <c r="AT49" s="1444"/>
      <c r="AU49" s="1444"/>
      <c r="AV49" s="1444"/>
      <c r="AW49" s="1444"/>
      <c r="AX49" s="1444"/>
    </row>
    <row r="50" spans="1:51" ht="18" customHeight="1">
      <c r="A50" s="407" t="s">
        <v>851</v>
      </c>
    </row>
    <row r="51" spans="1:51">
      <c r="A51" s="427" t="s">
        <v>861</v>
      </c>
    </row>
    <row r="52" spans="1:51" ht="18" customHeight="1">
      <c r="A52" s="407" t="s">
        <v>964</v>
      </c>
    </row>
    <row r="53" spans="1:51" ht="28.5" customHeight="1">
      <c r="B53" s="1443" t="s">
        <v>862</v>
      </c>
      <c r="C53" s="1443"/>
      <c r="D53" s="1443"/>
      <c r="E53" s="1443"/>
      <c r="F53" s="1443"/>
      <c r="G53" s="1443"/>
      <c r="H53" s="1443"/>
      <c r="I53" s="1443"/>
      <c r="J53" s="1443"/>
      <c r="K53" s="1443"/>
      <c r="L53" s="1443"/>
      <c r="M53" s="1443"/>
      <c r="N53" s="1443"/>
      <c r="O53" s="1443"/>
      <c r="P53" s="1443"/>
      <c r="Q53" s="1443"/>
      <c r="R53" s="1443"/>
      <c r="S53" s="1443"/>
      <c r="T53" s="1443"/>
      <c r="U53" s="1443"/>
      <c r="V53" s="1443"/>
      <c r="W53" s="1443"/>
      <c r="X53" s="1443"/>
      <c r="Y53" s="1443"/>
      <c r="Z53" s="1443"/>
      <c r="AA53" s="1443"/>
      <c r="AB53" s="1443"/>
      <c r="AC53" s="1443"/>
      <c r="AD53" s="1443"/>
      <c r="AE53" s="1443"/>
      <c r="AF53" s="1443"/>
      <c r="AG53" s="1443"/>
      <c r="AH53" s="1443"/>
      <c r="AI53" s="1443"/>
      <c r="AJ53" s="1443"/>
      <c r="AK53" s="1443"/>
      <c r="AL53" s="1443"/>
      <c r="AM53" s="1443"/>
      <c r="AN53" s="1443"/>
      <c r="AO53" s="1443"/>
      <c r="AP53" s="1443"/>
      <c r="AQ53" s="1443"/>
      <c r="AR53" s="1443"/>
      <c r="AS53" s="1443"/>
      <c r="AT53" s="1443"/>
      <c r="AU53" s="1443"/>
      <c r="AV53" s="1443"/>
      <c r="AW53" s="1443"/>
      <c r="AX53" s="1443"/>
      <c r="AY53" s="1443"/>
    </row>
    <row r="58" spans="1:51" ht="22.5" customHeight="1">
      <c r="B58" s="408" t="s">
        <v>842</v>
      </c>
    </row>
    <row r="59" spans="1:51" ht="10.5" customHeight="1">
      <c r="A59" s="281"/>
      <c r="B59" s="281"/>
    </row>
    <row r="60" spans="1:51" ht="18" customHeight="1">
      <c r="B60" s="410" t="s">
        <v>848</v>
      </c>
      <c r="C60" s="411"/>
      <c r="D60" s="272"/>
      <c r="E60" s="271"/>
      <c r="F60" s="271"/>
      <c r="G60" s="274"/>
      <c r="H60" s="274"/>
      <c r="I60" s="274"/>
      <c r="J60" s="274"/>
      <c r="K60" s="273"/>
      <c r="L60" s="271"/>
      <c r="M60" s="271"/>
      <c r="N60" s="274"/>
      <c r="O60" s="271"/>
      <c r="P60" s="274"/>
      <c r="Q60" s="271"/>
      <c r="R60" s="274"/>
      <c r="S60" s="274"/>
    </row>
    <row r="61" spans="1:51" ht="18" customHeight="1">
      <c r="B61" s="409" t="s">
        <v>847</v>
      </c>
      <c r="C61" s="411"/>
      <c r="D61" s="272"/>
      <c r="E61" s="271"/>
      <c r="F61" s="271"/>
      <c r="G61" s="274"/>
      <c r="H61" s="274"/>
      <c r="I61" s="274"/>
      <c r="J61" s="274"/>
      <c r="K61" s="273"/>
      <c r="L61" s="271"/>
      <c r="M61" s="271"/>
      <c r="N61" s="274"/>
      <c r="O61" s="271"/>
      <c r="P61" s="274"/>
      <c r="Q61" s="271"/>
      <c r="R61" s="274"/>
      <c r="S61" s="274"/>
    </row>
    <row r="62" spans="1:51" ht="18" customHeight="1">
      <c r="B62" s="412" t="s">
        <v>844</v>
      </c>
      <c r="C62" s="411"/>
      <c r="D62" s="272"/>
      <c r="E62" s="271"/>
      <c r="F62" s="271"/>
      <c r="G62" s="276"/>
      <c r="H62" s="276"/>
      <c r="I62" s="276"/>
      <c r="J62" s="276"/>
      <c r="K62" s="273"/>
      <c r="L62" s="271"/>
      <c r="M62" s="271"/>
      <c r="N62" s="276"/>
      <c r="O62" s="276"/>
      <c r="P62" s="276"/>
      <c r="Q62" s="276"/>
      <c r="R62" s="276"/>
      <c r="S62" s="276"/>
    </row>
    <row r="63" spans="1:51" ht="18" customHeight="1">
      <c r="B63" s="409" t="s">
        <v>872</v>
      </c>
      <c r="C63" s="411"/>
      <c r="D63" s="272"/>
      <c r="E63" s="271"/>
      <c r="F63" s="274"/>
      <c r="G63" s="274"/>
      <c r="H63" s="274"/>
      <c r="I63" s="274"/>
      <c r="K63" s="273"/>
      <c r="L63" s="271"/>
      <c r="M63" s="409" t="s">
        <v>846</v>
      </c>
      <c r="N63" s="274"/>
      <c r="O63" s="274"/>
      <c r="P63" s="274"/>
      <c r="Q63" s="271"/>
      <c r="R63" s="274"/>
      <c r="S63" s="274"/>
    </row>
    <row r="64" spans="1:51" ht="14.25">
      <c r="B64" s="409" t="s">
        <v>845</v>
      </c>
      <c r="C64" s="413"/>
    </row>
  </sheetData>
  <sheetProtection password="CC4B" sheet="1" objects="1" scenarios="1" selectLockedCells="1"/>
  <mergeCells count="111">
    <mergeCell ref="AS9:AV10"/>
    <mergeCell ref="N11:AR11"/>
    <mergeCell ref="N13:AR13"/>
    <mergeCell ref="N12:AR12"/>
    <mergeCell ref="N15:S16"/>
    <mergeCell ref="AW6:AZ6"/>
    <mergeCell ref="A8:K8"/>
    <mergeCell ref="N8:AR8"/>
    <mergeCell ref="A9:B9"/>
    <mergeCell ref="AS14:AV14"/>
    <mergeCell ref="A11:B12"/>
    <mergeCell ref="C10:H10"/>
    <mergeCell ref="C9:K9"/>
    <mergeCell ref="AS8:AV8"/>
    <mergeCell ref="N14:AR14"/>
    <mergeCell ref="N9:AR10"/>
    <mergeCell ref="AW11:AZ12"/>
    <mergeCell ref="AS12:AV12"/>
    <mergeCell ref="AS13:AV13"/>
    <mergeCell ref="AS11:AV11"/>
    <mergeCell ref="A6:AV6"/>
    <mergeCell ref="A2:AZ2"/>
    <mergeCell ref="A4:AZ4"/>
    <mergeCell ref="AW26:AZ28"/>
    <mergeCell ref="AW29:AZ29"/>
    <mergeCell ref="AW30:AZ30"/>
    <mergeCell ref="A29:B29"/>
    <mergeCell ref="A30:B30"/>
    <mergeCell ref="C29:K29"/>
    <mergeCell ref="C22:K25"/>
    <mergeCell ref="C19:K20"/>
    <mergeCell ref="C11:K12"/>
    <mergeCell ref="C18:K18"/>
    <mergeCell ref="A21:B21"/>
    <mergeCell ref="A17:B17"/>
    <mergeCell ref="A13:B16"/>
    <mergeCell ref="C13:K16"/>
    <mergeCell ref="A19:B19"/>
    <mergeCell ref="C17:K17"/>
    <mergeCell ref="AS15:AV16"/>
    <mergeCell ref="AW8:AZ8"/>
    <mergeCell ref="AW9:AZ10"/>
    <mergeCell ref="AW13:AZ16"/>
    <mergeCell ref="T15:AR15"/>
    <mergeCell ref="T16:AR16"/>
    <mergeCell ref="N17:AR17"/>
    <mergeCell ref="AS17:AV17"/>
    <mergeCell ref="AS27:AV27"/>
    <mergeCell ref="AS28:AV28"/>
    <mergeCell ref="AW18:AZ25"/>
    <mergeCell ref="AW17:AZ17"/>
    <mergeCell ref="N22:AR22"/>
    <mergeCell ref="N25:AR25"/>
    <mergeCell ref="AS18:AV21"/>
    <mergeCell ref="AS22:AV22"/>
    <mergeCell ref="N18:AR19"/>
    <mergeCell ref="N20:AR21"/>
    <mergeCell ref="AS26:AV26"/>
    <mergeCell ref="AS23:AV24"/>
    <mergeCell ref="T24:AR24"/>
    <mergeCell ref="AS25:AV25"/>
    <mergeCell ref="AW32:AZ32"/>
    <mergeCell ref="N31:AR31"/>
    <mergeCell ref="T28:AR28"/>
    <mergeCell ref="N26:AR26"/>
    <mergeCell ref="C31:K31"/>
    <mergeCell ref="A26:B28"/>
    <mergeCell ref="C26:K28"/>
    <mergeCell ref="AW34:AZ34"/>
    <mergeCell ref="AS29:AV29"/>
    <mergeCell ref="AW33:AZ33"/>
    <mergeCell ref="AS30:AV30"/>
    <mergeCell ref="N29:AR29"/>
    <mergeCell ref="A34:B34"/>
    <mergeCell ref="AS33:AV33"/>
    <mergeCell ref="T27:AR27"/>
    <mergeCell ref="N27:S28"/>
    <mergeCell ref="A37:B37"/>
    <mergeCell ref="C37:K37"/>
    <mergeCell ref="N37:AR37"/>
    <mergeCell ref="A32:B32"/>
    <mergeCell ref="S35:AR35"/>
    <mergeCell ref="N33:AR33"/>
    <mergeCell ref="A35:B35"/>
    <mergeCell ref="N32:AR32"/>
    <mergeCell ref="A33:B33"/>
    <mergeCell ref="C33:K33"/>
    <mergeCell ref="B49:AX49"/>
    <mergeCell ref="B53:AY53"/>
    <mergeCell ref="AW37:AZ37"/>
    <mergeCell ref="AS37:AV37"/>
    <mergeCell ref="A18:B18"/>
    <mergeCell ref="A20:B20"/>
    <mergeCell ref="A22:B22"/>
    <mergeCell ref="C30:K30"/>
    <mergeCell ref="AS34:AV34"/>
    <mergeCell ref="AS32:AV32"/>
    <mergeCell ref="C42:AY42"/>
    <mergeCell ref="C35:K36"/>
    <mergeCell ref="AS35:AV36"/>
    <mergeCell ref="AW35:AZ36"/>
    <mergeCell ref="C21:K21"/>
    <mergeCell ref="AS31:AV31"/>
    <mergeCell ref="N30:AR30"/>
    <mergeCell ref="N34:AR34"/>
    <mergeCell ref="C32:K32"/>
    <mergeCell ref="C34:K34"/>
    <mergeCell ref="A31:B31"/>
    <mergeCell ref="AW31:AZ31"/>
    <mergeCell ref="T23:AR23"/>
    <mergeCell ref="N23:S24"/>
  </mergeCells>
  <phoneticPr fontId="2"/>
  <printOptions horizontalCentered="1"/>
  <pageMargins left="0.51" right="0.46" top="0.27559055118110237" bottom="0.19685039370078741" header="0" footer="0"/>
  <pageSetup paperSize="9" scale="92" fitToHeight="0" orientation="portrait"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入力</vt:lpstr>
      <vt:lpstr>申込書</vt:lpstr>
      <vt:lpstr>基本情報</vt:lpstr>
      <vt:lpstr>受付票</vt:lpstr>
      <vt:lpstr>宛名ラベル</vt:lpstr>
      <vt:lpstr>使用印届</vt:lpstr>
      <vt:lpstr>委任状</vt:lpstr>
      <vt:lpstr>変更届</vt:lpstr>
      <vt:lpstr>変更届の注意事項</vt:lpstr>
      <vt:lpstr>入力!consal_sect</vt:lpstr>
      <vt:lpstr>宛名ラベル!Print_Area</vt:lpstr>
      <vt:lpstr>委任状!Print_Area</vt:lpstr>
      <vt:lpstr>基本情報!Print_Area</vt:lpstr>
      <vt:lpstr>使用印届!Print_Area</vt:lpstr>
      <vt:lpstr>受付票!Print_Area</vt:lpstr>
      <vt:lpstr>申込書!Print_Area</vt:lpstr>
      <vt:lpstr>入力!Print_Area</vt:lpstr>
      <vt:lpstr>変更届!Print_Area</vt:lpstr>
      <vt:lpstr>変更届の注意事項!Print_Area</vt:lpstr>
      <vt:lpstr>touroku_data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都市づくり公社総務部</dc:creator>
  <cp:lastModifiedBy>tanaka11</cp:lastModifiedBy>
  <cp:lastPrinted>2023-05-24T10:19:23Z</cp:lastPrinted>
  <dcterms:created xsi:type="dcterms:W3CDTF">1997-01-08T22:48:59Z</dcterms:created>
  <dcterms:modified xsi:type="dcterms:W3CDTF">2023-07-03T08:21:11Z</dcterms:modified>
</cp:coreProperties>
</file>